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316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(24+23jääk)'!$H$1:$H$75</definedName>
    <definedName name="_xlnm._FilterDatabase" localSheetId="1" hidden="1">'Lisa 2 Teenuste eelarve 2024'!$A$7:$V$253</definedName>
  </definedNames>
  <calcPr calcId="162913"/>
</workbook>
</file>

<file path=xl/calcChain.xml><?xml version="1.0" encoding="utf-8"?>
<calcChain xmlns="http://schemas.openxmlformats.org/spreadsheetml/2006/main">
  <c r="G8" i="8" l="1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G170" i="8"/>
  <c r="H170" i="8"/>
  <c r="I170" i="8"/>
  <c r="J170" i="8"/>
  <c r="K170" i="8"/>
  <c r="G49" i="8"/>
  <c r="H49" i="8"/>
  <c r="I49" i="8"/>
  <c r="J49" i="8"/>
  <c r="K49" i="8"/>
  <c r="S12" i="8" l="1"/>
  <c r="S13" i="8"/>
  <c r="S14" i="8"/>
  <c r="S39" i="8" l="1"/>
  <c r="T39" i="8" s="1"/>
  <c r="S146" i="8"/>
  <c r="T146" i="8" s="1"/>
  <c r="S174" i="8"/>
  <c r="T174" i="8" s="1"/>
  <c r="S202" i="8"/>
  <c r="T202" i="8" s="1"/>
  <c r="S230" i="8"/>
  <c r="T230" i="8" s="1"/>
  <c r="G226" i="8"/>
  <c r="G198" i="8"/>
  <c r="G142" i="8"/>
  <c r="G114" i="8"/>
  <c r="G86" i="8"/>
  <c r="G81" i="8"/>
  <c r="G77" i="8"/>
  <c r="G72" i="8"/>
  <c r="G66" i="8"/>
  <c r="G60" i="8"/>
  <c r="G53" i="8"/>
  <c r="G36" i="8"/>
  <c r="S50" i="8"/>
  <c r="L49" i="8"/>
  <c r="M49" i="8"/>
  <c r="N49" i="8"/>
  <c r="O49" i="8"/>
  <c r="P49" i="8"/>
  <c r="Q49" i="8"/>
  <c r="R49" i="8"/>
  <c r="S90" i="8"/>
  <c r="T90" i="8" s="1"/>
  <c r="S118" i="8"/>
  <c r="T118" i="8" s="1"/>
  <c r="T12" i="8"/>
  <c r="H142" i="8"/>
  <c r="H114" i="8"/>
  <c r="H36" i="8"/>
  <c r="Q10" i="2"/>
  <c r="G7" i="8" l="1"/>
  <c r="F36" i="8"/>
  <c r="S253" i="8"/>
  <c r="U253" i="8" s="1"/>
  <c r="S252" i="8"/>
  <c r="T252" i="8" s="1"/>
  <c r="S251" i="8"/>
  <c r="U251" i="8" s="1"/>
  <c r="S250" i="8"/>
  <c r="U250" i="8" s="1"/>
  <c r="S249" i="8"/>
  <c r="S248" i="8"/>
  <c r="T248" i="8" s="1"/>
  <c r="S247" i="8"/>
  <c r="U247" i="8" s="1"/>
  <c r="S246" i="8"/>
  <c r="U246" i="8" s="1"/>
  <c r="S245" i="8"/>
  <c r="U245" i="8" s="1"/>
  <c r="S244" i="8"/>
  <c r="T244" i="8" s="1"/>
  <c r="S243" i="8"/>
  <c r="U243" i="8" s="1"/>
  <c r="S242" i="8"/>
  <c r="U242" i="8" s="1"/>
  <c r="S241" i="8"/>
  <c r="S240" i="8"/>
  <c r="U240" i="8" s="1"/>
  <c r="S239" i="8"/>
  <c r="U239" i="8" s="1"/>
  <c r="S238" i="8"/>
  <c r="U238" i="8" s="1"/>
  <c r="S237" i="8"/>
  <c r="U237" i="8" s="1"/>
  <c r="S236" i="8"/>
  <c r="U236" i="8" s="1"/>
  <c r="S235" i="8"/>
  <c r="T235" i="8" s="1"/>
  <c r="S234" i="8"/>
  <c r="U234" i="8" s="1"/>
  <c r="S233" i="8"/>
  <c r="S232" i="8"/>
  <c r="T232" i="8" s="1"/>
  <c r="S231" i="8"/>
  <c r="U231" i="8" s="1"/>
  <c r="S229" i="8"/>
  <c r="U229" i="8" s="1"/>
  <c r="S228" i="8"/>
  <c r="T228" i="8" s="1"/>
  <c r="S227" i="8"/>
  <c r="T227" i="8" s="1"/>
  <c r="R226" i="8"/>
  <c r="Q226" i="8"/>
  <c r="P226" i="8"/>
  <c r="O226" i="8"/>
  <c r="N226" i="8"/>
  <c r="M226" i="8"/>
  <c r="L226" i="8"/>
  <c r="K226" i="8"/>
  <c r="J226" i="8"/>
  <c r="I226" i="8"/>
  <c r="H226" i="8"/>
  <c r="F226" i="8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S214" i="8"/>
  <c r="U214" i="8" s="1"/>
  <c r="S213" i="8"/>
  <c r="U213" i="8" s="1"/>
  <c r="S212" i="8"/>
  <c r="U212" i="8" s="1"/>
  <c r="S211" i="8"/>
  <c r="T211" i="8" s="1"/>
  <c r="S210" i="8"/>
  <c r="T210" i="8" s="1"/>
  <c r="S209" i="8"/>
  <c r="U209" i="8" s="1"/>
  <c r="S208" i="8"/>
  <c r="U208" i="8" s="1"/>
  <c r="S207" i="8"/>
  <c r="U207" i="8" s="1"/>
  <c r="S206" i="8"/>
  <c r="T206" i="8" s="1"/>
  <c r="S205" i="8"/>
  <c r="U205" i="8" s="1"/>
  <c r="S204" i="8"/>
  <c r="U204" i="8" s="1"/>
  <c r="S203" i="8"/>
  <c r="T203" i="8" s="1"/>
  <c r="S201" i="8"/>
  <c r="T201" i="8" s="1"/>
  <c r="S200" i="8"/>
  <c r="U200" i="8" s="1"/>
  <c r="S199" i="8"/>
  <c r="U199" i="8" s="1"/>
  <c r="R198" i="8"/>
  <c r="Q198" i="8"/>
  <c r="P198" i="8"/>
  <c r="O198" i="8"/>
  <c r="N198" i="8"/>
  <c r="M198" i="8"/>
  <c r="L198" i="8"/>
  <c r="K198" i="8"/>
  <c r="J198" i="8"/>
  <c r="I198" i="8"/>
  <c r="H198" i="8"/>
  <c r="F198" i="8"/>
  <c r="S197" i="8"/>
  <c r="S196" i="8"/>
  <c r="U196" i="8" s="1"/>
  <c r="S195" i="8"/>
  <c r="U195" i="8" s="1"/>
  <c r="S194" i="8"/>
  <c r="U194" i="8" s="1"/>
  <c r="S193" i="8"/>
  <c r="T193" i="8" s="1"/>
  <c r="S192" i="8"/>
  <c r="S191" i="8"/>
  <c r="U191" i="8" s="1"/>
  <c r="S190" i="8"/>
  <c r="U190" i="8" s="1"/>
  <c r="S189" i="8"/>
  <c r="U189" i="8" s="1"/>
  <c r="S188" i="8"/>
  <c r="U188" i="8" s="1"/>
  <c r="S187" i="8"/>
  <c r="U187" i="8" s="1"/>
  <c r="S186" i="8"/>
  <c r="U186" i="8" s="1"/>
  <c r="S185" i="8"/>
  <c r="T185" i="8" s="1"/>
  <c r="S184" i="8"/>
  <c r="S183" i="8"/>
  <c r="U183" i="8" s="1"/>
  <c r="S182" i="8"/>
  <c r="U182" i="8" s="1"/>
  <c r="S181" i="8"/>
  <c r="U181" i="8" s="1"/>
  <c r="S180" i="8"/>
  <c r="U180" i="8" s="1"/>
  <c r="S179" i="8"/>
  <c r="U179" i="8" s="1"/>
  <c r="S178" i="8"/>
  <c r="U178" i="8" s="1"/>
  <c r="S177" i="8"/>
  <c r="T177" i="8" s="1"/>
  <c r="S176" i="8"/>
  <c r="S175" i="8"/>
  <c r="U175" i="8" s="1"/>
  <c r="S173" i="8"/>
  <c r="U173" i="8" s="1"/>
  <c r="S172" i="8"/>
  <c r="U172" i="8" s="1"/>
  <c r="S171" i="8"/>
  <c r="T171" i="8" s="1"/>
  <c r="R170" i="8"/>
  <c r="Q170" i="8"/>
  <c r="P170" i="8"/>
  <c r="O170" i="8"/>
  <c r="N170" i="8"/>
  <c r="M170" i="8"/>
  <c r="L170" i="8"/>
  <c r="F170" i="8"/>
  <c r="S169" i="8"/>
  <c r="U169" i="8" s="1"/>
  <c r="S168" i="8"/>
  <c r="U168" i="8" s="1"/>
  <c r="S167" i="8"/>
  <c r="U167" i="8" s="1"/>
  <c r="S166" i="8"/>
  <c r="S165" i="8"/>
  <c r="T165" i="8" s="1"/>
  <c r="S164" i="8"/>
  <c r="U164" i="8" s="1"/>
  <c r="S163" i="8"/>
  <c r="U163" i="8" s="1"/>
  <c r="S162" i="8"/>
  <c r="U162" i="8" s="1"/>
  <c r="S161" i="8"/>
  <c r="U161" i="8" s="1"/>
  <c r="S160" i="8"/>
  <c r="U160" i="8" s="1"/>
  <c r="S159" i="8"/>
  <c r="T159" i="8" s="1"/>
  <c r="S158" i="8"/>
  <c r="S157" i="8"/>
  <c r="U157" i="8" s="1"/>
  <c r="S156" i="8"/>
  <c r="U156" i="8" s="1"/>
  <c r="S155" i="8"/>
  <c r="U155" i="8" s="1"/>
  <c r="S154" i="8"/>
  <c r="U154" i="8" s="1"/>
  <c r="S153" i="8"/>
  <c r="U153" i="8" s="1"/>
  <c r="S152" i="8"/>
  <c r="U152" i="8" s="1"/>
  <c r="S151" i="8"/>
  <c r="T151" i="8" s="1"/>
  <c r="S150" i="8"/>
  <c r="S149" i="8"/>
  <c r="U149" i="8" s="1"/>
  <c r="S148" i="8"/>
  <c r="U148" i="8" s="1"/>
  <c r="S147" i="8"/>
  <c r="U147" i="8" s="1"/>
  <c r="S145" i="8"/>
  <c r="U145" i="8" s="1"/>
  <c r="S144" i="8"/>
  <c r="U144" i="8" s="1"/>
  <c r="S143" i="8"/>
  <c r="U143" i="8" s="1"/>
  <c r="R142" i="8"/>
  <c r="Q142" i="8"/>
  <c r="P142" i="8"/>
  <c r="O142" i="8"/>
  <c r="N142" i="8"/>
  <c r="M142" i="8"/>
  <c r="L142" i="8"/>
  <c r="K142" i="8"/>
  <c r="J142" i="8"/>
  <c r="I142" i="8"/>
  <c r="F142" i="8"/>
  <c r="S141" i="8"/>
  <c r="T141" i="8" s="1"/>
  <c r="S140" i="8"/>
  <c r="S139" i="8"/>
  <c r="U139" i="8" s="1"/>
  <c r="S138" i="8"/>
  <c r="U138" i="8" s="1"/>
  <c r="S137" i="8"/>
  <c r="U137" i="8" s="1"/>
  <c r="S136" i="8"/>
  <c r="T136" i="8" s="1"/>
  <c r="S135" i="8"/>
  <c r="U135" i="8" s="1"/>
  <c r="S134" i="8"/>
  <c r="U134" i="8" s="1"/>
  <c r="S133" i="8"/>
  <c r="T133" i="8" s="1"/>
  <c r="S132" i="8"/>
  <c r="S131" i="8"/>
  <c r="T131" i="8" s="1"/>
  <c r="S130" i="8"/>
  <c r="U130" i="8" s="1"/>
  <c r="S129" i="8"/>
  <c r="U129" i="8" s="1"/>
  <c r="S128" i="8"/>
  <c r="U128" i="8" s="1"/>
  <c r="S127" i="8"/>
  <c r="U127" i="8" s="1"/>
  <c r="S126" i="8"/>
  <c r="U126" i="8" s="1"/>
  <c r="S125" i="8"/>
  <c r="T125" i="8" s="1"/>
  <c r="S124" i="8"/>
  <c r="S123" i="8"/>
  <c r="U123" i="8" s="1"/>
  <c r="S122" i="8"/>
  <c r="U122" i="8" s="1"/>
  <c r="S121" i="8"/>
  <c r="U121" i="8" s="1"/>
  <c r="S120" i="8"/>
  <c r="U120" i="8" s="1"/>
  <c r="S119" i="8"/>
  <c r="U119" i="8" s="1"/>
  <c r="S117" i="8"/>
  <c r="T117" i="8" s="1"/>
  <c r="S116" i="8"/>
  <c r="T116" i="8" s="1"/>
  <c r="S115" i="8"/>
  <c r="R114" i="8"/>
  <c r="Q114" i="8"/>
  <c r="P114" i="8"/>
  <c r="O114" i="8"/>
  <c r="N114" i="8"/>
  <c r="M114" i="8"/>
  <c r="K114" i="8"/>
  <c r="J114" i="8"/>
  <c r="I114" i="8"/>
  <c r="F114" i="8"/>
  <c r="S113" i="8"/>
  <c r="T113" i="8" s="1"/>
  <c r="S112" i="8"/>
  <c r="U112" i="8" s="1"/>
  <c r="S111" i="8"/>
  <c r="U111" i="8" s="1"/>
  <c r="S110" i="8"/>
  <c r="U110" i="8" s="1"/>
  <c r="S109" i="8"/>
  <c r="U109" i="8" s="1"/>
  <c r="S108" i="8"/>
  <c r="U108" i="8" s="1"/>
  <c r="S107" i="8"/>
  <c r="T107" i="8" s="1"/>
  <c r="S106" i="8"/>
  <c r="S105" i="8"/>
  <c r="T105" i="8" s="1"/>
  <c r="S104" i="8"/>
  <c r="U104" i="8" s="1"/>
  <c r="S103" i="8"/>
  <c r="U103" i="8" s="1"/>
  <c r="S102" i="8"/>
  <c r="U102" i="8" s="1"/>
  <c r="S101" i="8"/>
  <c r="U101" i="8" s="1"/>
  <c r="S100" i="8"/>
  <c r="T100" i="8" s="1"/>
  <c r="S99" i="8"/>
  <c r="T99" i="8" s="1"/>
  <c r="S98" i="8"/>
  <c r="S97" i="8"/>
  <c r="U97" i="8" s="1"/>
  <c r="S96" i="8"/>
  <c r="U96" i="8" s="1"/>
  <c r="S95" i="8"/>
  <c r="U95" i="8" s="1"/>
  <c r="S94" i="8"/>
  <c r="U94" i="8" s="1"/>
  <c r="S93" i="8"/>
  <c r="U93" i="8" s="1"/>
  <c r="S92" i="8"/>
  <c r="U92" i="8" s="1"/>
  <c r="S91" i="8"/>
  <c r="T91" i="8" s="1"/>
  <c r="S89" i="8"/>
  <c r="S88" i="8"/>
  <c r="U88" i="8" s="1"/>
  <c r="S87" i="8"/>
  <c r="T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U85" i="8" s="1"/>
  <c r="S84" i="8"/>
  <c r="U84" i="8" s="1"/>
  <c r="S83" i="8"/>
  <c r="U83" i="8" s="1"/>
  <c r="S82" i="8"/>
  <c r="U82" i="8" s="1"/>
  <c r="R81" i="8"/>
  <c r="Q81" i="8"/>
  <c r="P81" i="8"/>
  <c r="O81" i="8"/>
  <c r="N81" i="8"/>
  <c r="M81" i="8"/>
  <c r="L81" i="8"/>
  <c r="K81" i="8"/>
  <c r="J81" i="8"/>
  <c r="I81" i="8"/>
  <c r="H81" i="8"/>
  <c r="F81" i="8"/>
  <c r="S80" i="8"/>
  <c r="T80" i="8" s="1"/>
  <c r="S79" i="8"/>
  <c r="S78" i="8"/>
  <c r="T78" i="8" s="1"/>
  <c r="R77" i="8"/>
  <c r="Q77" i="8"/>
  <c r="P77" i="8"/>
  <c r="O77" i="8"/>
  <c r="N77" i="8"/>
  <c r="M77" i="8"/>
  <c r="L77" i="8"/>
  <c r="K77" i="8"/>
  <c r="J77" i="8"/>
  <c r="I77" i="8"/>
  <c r="H77" i="8"/>
  <c r="F77" i="8"/>
  <c r="S76" i="8"/>
  <c r="U76" i="8" s="1"/>
  <c r="S75" i="8"/>
  <c r="U75" i="8" s="1"/>
  <c r="S74" i="8"/>
  <c r="T74" i="8" s="1"/>
  <c r="S73" i="8"/>
  <c r="U73" i="8" s="1"/>
  <c r="R72" i="8"/>
  <c r="Q72" i="8"/>
  <c r="P72" i="8"/>
  <c r="O72" i="8"/>
  <c r="N72" i="8"/>
  <c r="M72" i="8"/>
  <c r="L72" i="8"/>
  <c r="K72" i="8"/>
  <c r="J72" i="8"/>
  <c r="I72" i="8"/>
  <c r="H72" i="8"/>
  <c r="F72" i="8"/>
  <c r="S71" i="8"/>
  <c r="U71" i="8" s="1"/>
  <c r="S70" i="8"/>
  <c r="T70" i="8" s="1"/>
  <c r="S69" i="8"/>
  <c r="S68" i="8"/>
  <c r="U68" i="8" s="1"/>
  <c r="S67" i="8"/>
  <c r="U67" i="8" s="1"/>
  <c r="R66" i="8"/>
  <c r="Q66" i="8"/>
  <c r="P66" i="8"/>
  <c r="O66" i="8"/>
  <c r="N66" i="8"/>
  <c r="M66" i="8"/>
  <c r="L66" i="8"/>
  <c r="K66" i="8"/>
  <c r="J66" i="8"/>
  <c r="I66" i="8"/>
  <c r="H66" i="8"/>
  <c r="F66" i="8"/>
  <c r="S65" i="8"/>
  <c r="U65" i="8" s="1"/>
  <c r="S64" i="8"/>
  <c r="U64" i="8" s="1"/>
  <c r="S63" i="8"/>
  <c r="U63" i="8" s="1"/>
  <c r="S62" i="8"/>
  <c r="U62" i="8" s="1"/>
  <c r="S61" i="8"/>
  <c r="T61" i="8" s="1"/>
  <c r="R60" i="8"/>
  <c r="Q60" i="8"/>
  <c r="P60" i="8"/>
  <c r="O60" i="8"/>
  <c r="N60" i="8"/>
  <c r="M60" i="8"/>
  <c r="L60" i="8"/>
  <c r="K60" i="8"/>
  <c r="J60" i="8"/>
  <c r="I60" i="8"/>
  <c r="H60" i="8"/>
  <c r="F60" i="8"/>
  <c r="S59" i="8"/>
  <c r="S58" i="8"/>
  <c r="U58" i="8" s="1"/>
  <c r="S57" i="8"/>
  <c r="U57" i="8" s="1"/>
  <c r="S56" i="8"/>
  <c r="U56" i="8" s="1"/>
  <c r="S55" i="8"/>
  <c r="U55" i="8" s="1"/>
  <c r="S54" i="8"/>
  <c r="U54" i="8" s="1"/>
  <c r="R53" i="8"/>
  <c r="Q53" i="8"/>
  <c r="P53" i="8"/>
  <c r="O53" i="8"/>
  <c r="N53" i="8"/>
  <c r="M53" i="8"/>
  <c r="L53" i="8"/>
  <c r="K53" i="8"/>
  <c r="J53" i="8"/>
  <c r="I53" i="8"/>
  <c r="H53" i="8"/>
  <c r="F53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R36" i="8"/>
  <c r="Q36" i="8"/>
  <c r="P36" i="8"/>
  <c r="O36" i="8"/>
  <c r="N36" i="8"/>
  <c r="M36" i="8"/>
  <c r="L36" i="8"/>
  <c r="K36" i="8"/>
  <c r="J36" i="8"/>
  <c r="I36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S8" i="8" l="1"/>
  <c r="O255" i="8"/>
  <c r="P255" i="8"/>
  <c r="Q255" i="8"/>
  <c r="R255" i="8"/>
  <c r="L255" i="8"/>
  <c r="M255" i="8"/>
  <c r="N255" i="8"/>
  <c r="L7" i="8"/>
  <c r="P7" i="8"/>
  <c r="O7" i="8"/>
  <c r="I7" i="8"/>
  <c r="Q7" i="8"/>
  <c r="M7" i="8"/>
  <c r="N7" i="8"/>
  <c r="J7" i="8"/>
  <c r="R7" i="8"/>
  <c r="H7" i="8"/>
  <c r="K7" i="8"/>
  <c r="T51" i="8"/>
  <c r="S49" i="8"/>
  <c r="T149" i="8"/>
  <c r="U131" i="8"/>
  <c r="T103" i="8"/>
  <c r="T84" i="8"/>
  <c r="T123" i="8"/>
  <c r="U117" i="8"/>
  <c r="T111" i="8"/>
  <c r="U80" i="8"/>
  <c r="U206" i="8"/>
  <c r="U193" i="8"/>
  <c r="T180" i="8"/>
  <c r="U235" i="8"/>
  <c r="U141" i="8"/>
  <c r="T145" i="8"/>
  <c r="U74" i="8"/>
  <c r="T175" i="8"/>
  <c r="U107" i="8"/>
  <c r="T225" i="8"/>
  <c r="T45" i="8"/>
  <c r="S77" i="8"/>
  <c r="U77" i="8" s="1"/>
  <c r="T110" i="8"/>
  <c r="T128" i="8"/>
  <c r="T163" i="8"/>
  <c r="U228" i="8"/>
  <c r="U248" i="8"/>
  <c r="T68" i="8"/>
  <c r="U159" i="8"/>
  <c r="U211" i="8"/>
  <c r="T229" i="8"/>
  <c r="T243" i="8"/>
  <c r="U136" i="8"/>
  <c r="S86" i="8"/>
  <c r="T95" i="8"/>
  <c r="U35" i="8"/>
  <c r="U30" i="8"/>
  <c r="T24" i="8"/>
  <c r="T108" i="8"/>
  <c r="U47" i="8"/>
  <c r="U125" i="8"/>
  <c r="U171" i="8"/>
  <c r="T32" i="8"/>
  <c r="U42" i="8"/>
  <c r="S66" i="8"/>
  <c r="U66" i="8" s="1"/>
  <c r="U78" i="8"/>
  <c r="T88" i="8"/>
  <c r="T97" i="8"/>
  <c r="U116" i="8"/>
  <c r="T134" i="8"/>
  <c r="U165" i="8"/>
  <c r="U27" i="8"/>
  <c r="T62" i="8"/>
  <c r="T82" i="8"/>
  <c r="U105" i="8"/>
  <c r="U113" i="8"/>
  <c r="T126" i="8"/>
  <c r="T139" i="8"/>
  <c r="T157" i="8"/>
  <c r="T162" i="8"/>
  <c r="U177" i="8"/>
  <c r="T191" i="8"/>
  <c r="T196" i="8"/>
  <c r="T199" i="8"/>
  <c r="T204" i="8"/>
  <c r="T209" i="8"/>
  <c r="T214" i="8"/>
  <c r="U232" i="8"/>
  <c r="T237" i="8"/>
  <c r="T251" i="8"/>
  <c r="T19" i="8"/>
  <c r="T92" i="8"/>
  <c r="T120" i="8"/>
  <c r="T168" i="8"/>
  <c r="T222" i="8"/>
  <c r="T75" i="8"/>
  <c r="U100" i="8"/>
  <c r="T181" i="8"/>
  <c r="T94" i="8"/>
  <c r="T102" i="8"/>
  <c r="T154" i="8"/>
  <c r="T173" i="8"/>
  <c r="U219" i="8"/>
  <c r="T246" i="8"/>
  <c r="U87" i="8"/>
  <c r="U151" i="8"/>
  <c r="T156" i="8"/>
  <c r="U185" i="8"/>
  <c r="U203" i="8"/>
  <c r="T245" i="8"/>
  <c r="T85" i="8"/>
  <c r="T10" i="8"/>
  <c r="U38" i="8"/>
  <c r="S72" i="8"/>
  <c r="T72" i="8" s="1"/>
  <c r="T167" i="8"/>
  <c r="T183" i="8"/>
  <c r="T188" i="8"/>
  <c r="T200" i="8"/>
  <c r="T11" i="8"/>
  <c r="U133" i="8"/>
  <c r="T189" i="8"/>
  <c r="T217" i="8"/>
  <c r="T240" i="8"/>
  <c r="S198" i="8"/>
  <c r="U198" i="8" s="1"/>
  <c r="T57" i="8"/>
  <c r="S53" i="8"/>
  <c r="T53" i="8" s="1"/>
  <c r="U91" i="8"/>
  <c r="U99" i="8"/>
  <c r="U16" i="8"/>
  <c r="U51" i="8"/>
  <c r="T20" i="8"/>
  <c r="T29" i="8"/>
  <c r="T40" i="8"/>
  <c r="T48" i="8"/>
  <c r="T64" i="8"/>
  <c r="T33" i="8"/>
  <c r="T58" i="8"/>
  <c r="U61" i="8"/>
  <c r="T22" i="8"/>
  <c r="T52" i="8"/>
  <c r="T55" i="8"/>
  <c r="T14" i="8"/>
  <c r="T46" i="8"/>
  <c r="U70" i="8"/>
  <c r="U31" i="8"/>
  <c r="T31" i="8"/>
  <c r="T150" i="8"/>
  <c r="U150" i="8"/>
  <c r="T17" i="8"/>
  <c r="T28" i="8"/>
  <c r="U41" i="8"/>
  <c r="T41" i="8"/>
  <c r="T37" i="8"/>
  <c r="T50" i="8"/>
  <c r="U50" i="8"/>
  <c r="T158" i="8"/>
  <c r="U158" i="8"/>
  <c r="U176" i="8"/>
  <c r="T176" i="8"/>
  <c r="U184" i="8"/>
  <c r="T184" i="8"/>
  <c r="T192" i="8"/>
  <c r="U192" i="8"/>
  <c r="T220" i="8"/>
  <c r="U25" i="8"/>
  <c r="F7" i="8"/>
  <c r="S60" i="8"/>
  <c r="S81" i="8"/>
  <c r="U81" i="8" s="1"/>
  <c r="T115" i="8"/>
  <c r="U115" i="8"/>
  <c r="T124" i="8"/>
  <c r="U124" i="8"/>
  <c r="T132" i="8"/>
  <c r="U132" i="8"/>
  <c r="T140" i="8"/>
  <c r="U140" i="8"/>
  <c r="T147" i="8"/>
  <c r="T155" i="8"/>
  <c r="T172" i="8"/>
  <c r="T207" i="8"/>
  <c r="T241" i="8"/>
  <c r="U241" i="8"/>
  <c r="T15" i="8"/>
  <c r="U15" i="8"/>
  <c r="S36" i="8"/>
  <c r="U36" i="8" s="1"/>
  <c r="T89" i="8"/>
  <c r="U89" i="8"/>
  <c r="U98" i="8"/>
  <c r="T98" i="8"/>
  <c r="U106" i="8"/>
  <c r="T106" i="8"/>
  <c r="T143" i="8"/>
  <c r="T152" i="8"/>
  <c r="S170" i="8"/>
  <c r="U170" i="8" s="1"/>
  <c r="U197" i="8"/>
  <c r="T197" i="8"/>
  <c r="T212" i="8"/>
  <c r="U233" i="8"/>
  <c r="T233" i="8"/>
  <c r="U215" i="8"/>
  <c r="T215" i="8"/>
  <c r="T249" i="8"/>
  <c r="U249" i="8"/>
  <c r="U69" i="8"/>
  <c r="T69" i="8"/>
  <c r="U166" i="8"/>
  <c r="T166" i="8"/>
  <c r="U23" i="8"/>
  <c r="T23" i="8"/>
  <c r="T59" i="8"/>
  <c r="U59" i="8"/>
  <c r="S114" i="8"/>
  <c r="S226" i="8"/>
  <c r="T43" i="8"/>
  <c r="T56" i="8"/>
  <c r="T65" i="8"/>
  <c r="T71" i="8"/>
  <c r="T121" i="8"/>
  <c r="T129" i="8"/>
  <c r="T137" i="8"/>
  <c r="T160" i="8"/>
  <c r="T178" i="8"/>
  <c r="T186" i="8"/>
  <c r="T194" i="8"/>
  <c r="T238" i="8"/>
  <c r="T79" i="8"/>
  <c r="U79" i="8"/>
  <c r="S142" i="8"/>
  <c r="U142" i="8" s="1"/>
  <c r="U223" i="8"/>
  <c r="T223" i="8"/>
  <c r="T236" i="8"/>
  <c r="T9" i="8"/>
  <c r="T18" i="8"/>
  <c r="T26" i="8"/>
  <c r="T34" i="8"/>
  <c r="T44" i="8"/>
  <c r="T54" i="8"/>
  <c r="T63" i="8"/>
  <c r="T73" i="8"/>
  <c r="T83" i="8"/>
  <c r="T93" i="8"/>
  <c r="T101" i="8"/>
  <c r="T109" i="8"/>
  <c r="T119" i="8"/>
  <c r="T127" i="8"/>
  <c r="T135" i="8"/>
  <c r="T144" i="8"/>
  <c r="T153" i="8"/>
  <c r="T161" i="8"/>
  <c r="T169" i="8"/>
  <c r="T179" i="8"/>
  <c r="T187" i="8"/>
  <c r="T195" i="8"/>
  <c r="U201" i="8"/>
  <c r="T205" i="8"/>
  <c r="U210" i="8"/>
  <c r="T213" i="8"/>
  <c r="U218" i="8"/>
  <c r="T221" i="8"/>
  <c r="U227" i="8"/>
  <c r="T231" i="8"/>
  <c r="T239" i="8"/>
  <c r="U244" i="8"/>
  <c r="T247" i="8"/>
  <c r="U252" i="8"/>
  <c r="T13" i="8"/>
  <c r="T21" i="8"/>
  <c r="T67" i="8"/>
  <c r="T76" i="8"/>
  <c r="T96" i="8"/>
  <c r="T104" i="8"/>
  <c r="T112" i="8"/>
  <c r="T122" i="8"/>
  <c r="T130" i="8"/>
  <c r="T138" i="8"/>
  <c r="T148" i="8"/>
  <c r="T164" i="8"/>
  <c r="T182" i="8"/>
  <c r="T190" i="8"/>
  <c r="T208" i="8"/>
  <c r="T216" i="8"/>
  <c r="T224" i="8"/>
  <c r="T234" i="8"/>
  <c r="T242" i="8"/>
  <c r="T250" i="8"/>
  <c r="T253" i="8"/>
  <c r="U86" i="8" l="1"/>
  <c r="S7" i="8"/>
  <c r="U8" i="8"/>
  <c r="T77" i="8"/>
  <c r="T86" i="8"/>
  <c r="T66" i="8"/>
  <c r="T198" i="8"/>
  <c r="T8" i="8"/>
  <c r="U72" i="8"/>
  <c r="U53" i="8"/>
  <c r="T36" i="8"/>
  <c r="T81" i="8"/>
  <c r="U49" i="8"/>
  <c r="T49" i="8"/>
  <c r="T226" i="8"/>
  <c r="U226" i="8"/>
  <c r="T114" i="8"/>
  <c r="U114" i="8"/>
  <c r="T142" i="8"/>
  <c r="T170" i="8"/>
  <c r="T60" i="8"/>
  <c r="U60" i="8"/>
  <c r="U7" i="8" l="1"/>
  <c r="T7" i="8"/>
  <c r="N37" i="2" l="1"/>
  <c r="E37" i="2" l="1"/>
  <c r="F37" i="2"/>
  <c r="G37" i="2"/>
  <c r="H37" i="2"/>
  <c r="I37" i="2"/>
  <c r="J37" i="2"/>
  <c r="K37" i="2"/>
  <c r="L37" i="2"/>
  <c r="M37" i="2"/>
  <c r="O37" i="2"/>
  <c r="P37" i="2"/>
  <c r="D37" i="2"/>
  <c r="N6" i="2" l="1"/>
  <c r="Q8" i="2" l="1"/>
  <c r="D6" i="2" l="1"/>
  <c r="F6" i="2"/>
  <c r="G6" i="2"/>
  <c r="H6" i="2"/>
  <c r="I6" i="2"/>
  <c r="J6" i="2"/>
  <c r="K6" i="2"/>
  <c r="L6" i="2"/>
  <c r="M6" i="2"/>
  <c r="O6" i="2"/>
  <c r="P6" i="2"/>
  <c r="E6" i="2"/>
  <c r="Q70" i="2" l="1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9" i="2"/>
  <c r="R9" i="2" s="1"/>
  <c r="R8" i="2"/>
  <c r="Q7" i="2"/>
  <c r="R7" i="2" l="1"/>
  <c r="Q6" i="2"/>
  <c r="R6" i="2" s="1"/>
  <c r="Q38" i="2"/>
  <c r="Q37" i="2" s="1"/>
  <c r="R39" i="2"/>
  <c r="R40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Q72" i="2"/>
  <c r="R72" i="2" s="1"/>
  <c r="Q71" i="2"/>
  <c r="R71" i="2" s="1"/>
  <c r="R70" i="2"/>
  <c r="R38" i="2" l="1"/>
  <c r="Q69" i="2"/>
  <c r="R69" i="2" s="1"/>
  <c r="R37" i="2" l="1"/>
</calcChain>
</file>

<file path=xl/sharedStrings.xml><?xml version="1.0" encoding="utf-8"?>
<sst xmlns="http://schemas.openxmlformats.org/spreadsheetml/2006/main" count="1375" uniqueCount="115">
  <si>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</si>
  <si>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</si>
  <si>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</si>
  <si>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</si>
  <si>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</si>
  <si>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</si>
  <si>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</si>
  <si>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</si>
  <si>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</si>
  <si>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</si>
  <si>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</si>
  <si>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</si>
  <si>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</si>
  <si>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</si>
  <si>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</si>
  <si>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</si>
  <si>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</si>
  <si>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</si>
  <si>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</si>
  <si>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</si>
  <si>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</si>
  <si>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</si>
  <si>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</si>
  <si>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</si>
  <si>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</si>
  <si>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</si>
  <si>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</si>
  <si>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</si>
  <si>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</si>
  <si>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</si>
  <si>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</si>
  <si>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</si>
  <si>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</si>
  <si>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</si>
  <si>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</si>
  <si>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</si>
  <si>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</si>
  <si>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</si>
  <si>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</si>
  <si>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</si>
  <si>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</si>
  <si>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</si>
  <si>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</si>
  <si>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</si>
  <si>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</si>
  <si>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</si>
  <si>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</si>
  <si>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</si>
  <si>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</si>
  <si>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</si>
  <si>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</si>
  <si>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</si>
  <si>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</si>
  <si>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</si>
  <si>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</si>
  <si>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</si>
  <si>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</si>
  <si>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</si>
  <si>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</si>
  <si>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</si>
  <si>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</si>
  <si>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</si>
  <si>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</si>
  <si>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</si>
  <si>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</si>
  <si>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</si>
  <si>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</si>
  <si>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</si>
  <si>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</si>
  <si>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</si>
  <si>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</si>
  <si>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</si>
  <si>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</si>
  <si>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</si>
  <si>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</si>
  <si>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</si>
  <si>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</si>
  <si>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</si>
  <si>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</si>
  <si>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</si>
  <si>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</si>
  <si>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</si>
  <si>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</si>
  <si>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</si>
  <si>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</si>
  <si>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</si>
  <si>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</si>
  <si>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</si>
  <si>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</si>
  <si>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</si>
  <si>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</si>
  <si>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</si>
  <si>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</si>
  <si>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</si>
  <si>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</si>
  <si>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</si>
  <si>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</si>
  <si>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</si>
  <si>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</si>
  <si>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</si>
  <si>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</si>
  <si>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</si>
  <si>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</si>
  <si>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</si>
  <si>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</si>
  <si>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</si>
  <si>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</si>
  <si>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</si>
  <si>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</si>
  <si>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</si>
  <si>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</si>
  <si>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</si>
  <si>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Seisuga raamatupidamistarkvarast 20.06.2024</t>
  </si>
  <si>
    <t>Kaitseliidu tegevustoetuse ja sihtfinatseerimise eelarve kasutamine (mai)</t>
  </si>
  <si>
    <t>Kaitseliidu tegevustoetuse ja sihtfinatseerimise eelarve kasutamine teenuste lõikes (mai)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</si>
</sst>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charset val="186"/>
      <scheme val="minor"/>
    </font>
    <font>
      <sz val="10"/>
      <color rgb="FF00000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4" borderId="1" xfId="0" applyNumberFormat="1" applyFont="1" applyFill="1" applyBorder="1"/>
    <xf numFmtId="49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 wrapText="1"/>
    </xf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wrapText="1"/>
    </xf>
    <xf numFmtId="3" fontId="10" fillId="6" borderId="1" xfId="0" applyNumberFormat="1" applyFont="1" applyFill="1" applyBorder="1" applyAlignment="1">
      <alignment horizontal="right"/>
    </xf>
    <xf numFmtId="49" fontId="10" fillId="4" borderId="0" xfId="0" applyNumberFormat="1" applyFont="1" applyFill="1" applyBorder="1"/>
    <xf numFmtId="49" fontId="10" fillId="4" borderId="0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wrapText="1"/>
    </xf>
    <xf numFmtId="0" fontId="0" fillId="0" borderId="0" xfId="0" applyBorder="1"/>
    <xf numFmtId="49" fontId="10" fillId="6" borderId="0" xfId="0" applyNumberFormat="1" applyFont="1" applyFill="1" applyBorder="1"/>
    <xf numFmtId="3" fontId="10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1" fillId="5" borderId="1" xfId="0" applyFont="1" applyFill="1" applyBorder="1" applyAlignment="1">
      <alignment horizontal="center"/>
    </xf>
    <xf numFmtId="165" fontId="4" fillId="0" borderId="2" xfId="1" applyNumberFormat="1" applyFont="1" applyBorder="1" applyAlignment="1">
      <alignment wrapText="1"/>
    </xf>
    <xf numFmtId="3" fontId="10" fillId="6" borderId="1" xfId="0" applyNumberFormat="1" applyFont="1" applyFill="1" applyBorder="1" applyAlignment="1"/>
    <xf numFmtId="3" fontId="10" fillId="6" borderId="1" xfId="0" applyNumberFormat="1" applyFont="1" applyFill="1" applyBorder="1"/>
    <xf numFmtId="3" fontId="4" fillId="0" borderId="1" xfId="0" applyNumberFormat="1" applyFont="1" applyBorder="1"/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6" borderId="1" xfId="0" applyNumberFormat="1" applyFont="1" applyFill="1" applyBorder="1" applyAlignment="1">
      <alignment horizontal="right"/>
    </xf>
    <xf numFmtId="165" fontId="3" fillId="6" borderId="1" xfId="1" applyNumberFormat="1" applyFont="1" applyFill="1" applyBorder="1" applyAlignment="1">
      <alignment wrapText="1"/>
    </xf>
    <xf numFmtId="3" fontId="3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0" fillId="4" borderId="1" xfId="0" applyNumberFormat="1" applyFont="1" applyFill="1" applyBorder="1"/>
    <xf numFmtId="3" fontId="11" fillId="7" borderId="1" xfId="0" applyNumberFormat="1" applyFont="1" applyFill="1" applyBorder="1"/>
    <xf numFmtId="0" fontId="10" fillId="4" borderId="0" xfId="0" applyNumberFormat="1" applyFont="1" applyFill="1" applyBorder="1"/>
    <xf numFmtId="3" fontId="10" fillId="6" borderId="0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3" fontId="11" fillId="6" borderId="1" xfId="0" applyNumberFormat="1" applyFont="1" applyFill="1" applyBorder="1" applyAlignment="1">
      <alignment horizontal="right"/>
    </xf>
    <xf numFmtId="3" fontId="9" fillId="6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9" fillId="8" borderId="1" xfId="0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 applyAlignment="1">
      <alignment horizontal="right"/>
    </xf>
    <xf numFmtId="49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 applyAlignment="1">
      <alignment wrapText="1"/>
    </xf>
    <xf numFmtId="3" fontId="12" fillId="8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wrapText="1"/>
    </xf>
    <xf numFmtId="164" fontId="4" fillId="6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left" vertical="center"/>
    </xf>
    <xf numFmtId="3" fontId="13" fillId="8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3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3" fontId="13" fillId="0" borderId="1" xfId="0" applyNumberFormat="1" applyFont="1" applyBorder="1"/>
    <xf numFmtId="3" fontId="12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/>
    <xf numFmtId="3" fontId="4" fillId="3" borderId="1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16" fillId="0" borderId="0" xfId="0" applyFont="1" applyAlignment="1">
      <alignment horizontal="right" wrapText="1"/>
    </xf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3" fontId="16" fillId="0" borderId="1" xfId="0" applyNumberFormat="1" applyFont="1" applyBorder="1" applyAlignment="1">
      <alignment horizontal="right"/>
    </xf>
    <xf numFmtId="165" fontId="13" fillId="0" borderId="1" xfId="1" applyNumberFormat="1" applyFont="1" applyBorder="1"/>
    <xf numFmtId="0" fontId="13" fillId="0" borderId="0" xfId="0" applyFont="1"/>
    <xf numFmtId="0" fontId="11" fillId="6" borderId="1" xfId="0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5" fontId="14" fillId="0" borderId="1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4" fontId="11" fillId="2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/>
    <xf numFmtId="165" fontId="14" fillId="0" borderId="1" xfId="1" applyNumberFormat="1" applyFont="1" applyBorder="1"/>
    <xf numFmtId="49" fontId="11" fillId="6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1" fillId="0" borderId="1" xfId="0" applyFont="1" applyBorder="1"/>
    <xf numFmtId="0" fontId="4" fillId="0" borderId="1" xfId="0" applyFont="1" applyBorder="1" applyAlignment="1">
      <alignment horizontal="right"/>
    </xf>
    <xf numFmtId="3" fontId="17" fillId="3" borderId="3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topLeftCell="A22" workbookViewId="0">
      <selection activeCell="X38" sqref="X38"/>
    </sheetView>
  </sheetViews>
  <sheetFormatPr defaultRowHeight="14.4" outlineLevelCol="1" x14ac:dyDescent="0.3"/>
  <cols>
    <col min="1" max="1" width="6" customWidth="1"/>
    <col min="2" max="2" width="9.44140625" style="30" customWidth="1"/>
    <col min="3" max="3" width="40.33203125" style="1" customWidth="1"/>
    <col min="4" max="4" width="10" customWidth="1"/>
    <col min="5" max="5" width="8.88671875" bestFit="1" customWidth="1"/>
    <col min="6" max="9" width="8.88671875" customWidth="1"/>
    <col min="10" max="12" width="8.88671875" hidden="1" customWidth="1" outlineLevel="1"/>
    <col min="13" max="13" width="10.5546875" hidden="1" customWidth="1" outlineLevel="1"/>
    <col min="14" max="14" width="8.88671875" hidden="1" customWidth="1" outlineLevel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113</v>
      </c>
      <c r="B1" s="3"/>
      <c r="E1" s="6"/>
      <c r="F1" s="6"/>
      <c r="G1" s="6"/>
      <c r="H1" s="6"/>
      <c r="I1" s="6"/>
      <c r="J1" s="6"/>
      <c r="K1" s="6"/>
      <c r="L1" s="6"/>
      <c r="M1" s="6"/>
      <c r="R1" s="43" t="s">
        <v>80</v>
      </c>
    </row>
    <row r="2" spans="1:25" x14ac:dyDescent="0.3">
      <c r="A2" s="4" t="s">
        <v>112</v>
      </c>
      <c r="B2" s="5"/>
      <c r="D2" s="6"/>
      <c r="F2" s="6"/>
    </row>
    <row r="3" spans="1:25" ht="8.25" customHeight="1" x14ac:dyDescent="0.3">
      <c r="A3" s="4"/>
      <c r="B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25" x14ac:dyDescent="0.3">
      <c r="A4" s="8" t="s">
        <v>95</v>
      </c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5" s="10" customFormat="1" ht="27" x14ac:dyDescent="0.3">
      <c r="A5" s="44" t="s">
        <v>39</v>
      </c>
      <c r="B5" s="44" t="s">
        <v>81</v>
      </c>
      <c r="C5" s="44" t="s">
        <v>53</v>
      </c>
      <c r="D5" s="44" t="s">
        <v>38</v>
      </c>
      <c r="E5" s="44" t="s">
        <v>36</v>
      </c>
      <c r="F5" s="44" t="s">
        <v>37</v>
      </c>
      <c r="G5" s="44" t="s">
        <v>43</v>
      </c>
      <c r="H5" s="44" t="s">
        <v>44</v>
      </c>
      <c r="I5" s="44" t="s">
        <v>45</v>
      </c>
      <c r="J5" s="44" t="s">
        <v>46</v>
      </c>
      <c r="K5" s="44" t="s">
        <v>47</v>
      </c>
      <c r="L5" s="44" t="s">
        <v>48</v>
      </c>
      <c r="M5" s="44" t="s">
        <v>49</v>
      </c>
      <c r="N5" s="44" t="s">
        <v>50</v>
      </c>
      <c r="O5" s="44" t="s">
        <v>51</v>
      </c>
      <c r="P5" s="44" t="s">
        <v>52</v>
      </c>
      <c r="Q5" s="45" t="s">
        <v>82</v>
      </c>
      <c r="R5" s="45" t="s">
        <v>42</v>
      </c>
    </row>
    <row r="6" spans="1:25" x14ac:dyDescent="0.3">
      <c r="A6" s="11"/>
      <c r="B6" s="12"/>
      <c r="C6" s="13" t="s">
        <v>40</v>
      </c>
      <c r="D6" s="31">
        <f t="shared" ref="D6:Q6" si="0">SUM(D7:D33)</f>
        <v>55438229.403999999</v>
      </c>
      <c r="E6" s="31">
        <f t="shared" si="0"/>
        <v>3775424.5000000005</v>
      </c>
      <c r="F6" s="31">
        <f t="shared" si="0"/>
        <v>4243594.5599999996</v>
      </c>
      <c r="G6" s="31">
        <f t="shared" si="0"/>
        <v>4817071.870000001</v>
      </c>
      <c r="H6" s="31">
        <f t="shared" si="0"/>
        <v>4635984.9200000018</v>
      </c>
      <c r="I6" s="31">
        <f t="shared" si="0"/>
        <v>4737035.8099999987</v>
      </c>
      <c r="J6" s="31">
        <f t="shared" si="0"/>
        <v>0</v>
      </c>
      <c r="K6" s="31">
        <f t="shared" si="0"/>
        <v>0</v>
      </c>
      <c r="L6" s="31">
        <f t="shared" si="0"/>
        <v>0</v>
      </c>
      <c r="M6" s="31">
        <f t="shared" si="0"/>
        <v>0</v>
      </c>
      <c r="N6" s="31">
        <f t="shared" si="0"/>
        <v>0</v>
      </c>
      <c r="O6" s="31">
        <f t="shared" si="0"/>
        <v>0</v>
      </c>
      <c r="P6" s="31">
        <f t="shared" si="0"/>
        <v>0</v>
      </c>
      <c r="Q6" s="31">
        <f t="shared" si="0"/>
        <v>22209111.660000011</v>
      </c>
      <c r="R6" s="32">
        <f>Q6/D6</f>
        <v>0.40061004651056858</v>
      </c>
      <c r="T6" s="6"/>
      <c r="U6" s="6"/>
      <c r="V6" s="6"/>
      <c r="W6" s="6"/>
      <c r="X6" s="6"/>
      <c r="Y6" s="6"/>
    </row>
    <row r="7" spans="1:25" ht="27" x14ac:dyDescent="0.3">
      <c r="A7" s="36">
        <v>1554</v>
      </c>
      <c r="B7" s="14" t="s">
        <v>33</v>
      </c>
      <c r="C7" s="15" t="s">
        <v>55</v>
      </c>
      <c r="D7" s="41">
        <v>1165685</v>
      </c>
      <c r="E7" s="37">
        <v>0</v>
      </c>
      <c r="F7" s="37">
        <v>0</v>
      </c>
      <c r="G7" s="41">
        <v>23828.52</v>
      </c>
      <c r="H7" s="16">
        <v>322181.7</v>
      </c>
      <c r="I7" s="16">
        <v>0</v>
      </c>
      <c r="J7" s="16"/>
      <c r="K7" s="16"/>
      <c r="L7" s="16"/>
      <c r="M7" s="16"/>
      <c r="N7" s="16"/>
      <c r="O7" s="16"/>
      <c r="P7" s="16"/>
      <c r="Q7" s="33">
        <f t="shared" ref="Q7:Q33" si="1">E7+F7+G7+H7+I7+J7+K7+L7+M7+N7+O7+P7</f>
        <v>346010.22000000003</v>
      </c>
      <c r="R7" s="32">
        <f t="shared" ref="R7:R33" si="2">Q7/D7</f>
        <v>0.29682994977202248</v>
      </c>
      <c r="T7" s="6"/>
    </row>
    <row r="8" spans="1:25" ht="27" x14ac:dyDescent="0.3">
      <c r="A8" s="36">
        <v>1555</v>
      </c>
      <c r="B8" s="14" t="s">
        <v>33</v>
      </c>
      <c r="C8" s="15" t="s">
        <v>56</v>
      </c>
      <c r="D8" s="41">
        <v>99999.999999999956</v>
      </c>
      <c r="E8" s="37">
        <v>0</v>
      </c>
      <c r="F8" s="37">
        <v>0</v>
      </c>
      <c r="G8" s="41">
        <v>0</v>
      </c>
      <c r="H8" s="16">
        <v>0</v>
      </c>
      <c r="I8" s="16">
        <v>45562.12</v>
      </c>
      <c r="J8" s="16"/>
      <c r="K8" s="16"/>
      <c r="L8" s="16"/>
      <c r="M8" s="16"/>
      <c r="N8" s="16"/>
      <c r="O8" s="16"/>
      <c r="P8" s="16"/>
      <c r="Q8" s="33">
        <f>E8+F8+G8+H8+I8+J8+K8+L8+M8+N8+O8+P8</f>
        <v>45562.12</v>
      </c>
      <c r="R8" s="32">
        <f t="shared" si="2"/>
        <v>0.45562120000000023</v>
      </c>
      <c r="T8" s="6"/>
    </row>
    <row r="9" spans="1:25" x14ac:dyDescent="0.3">
      <c r="A9" s="36">
        <v>1551</v>
      </c>
      <c r="B9" s="14" t="s">
        <v>33</v>
      </c>
      <c r="C9" s="15" t="s">
        <v>83</v>
      </c>
      <c r="D9" s="41">
        <v>3716364.9999999981</v>
      </c>
      <c r="E9" s="37">
        <v>232513.03</v>
      </c>
      <c r="F9" s="37">
        <v>555895.43999999994</v>
      </c>
      <c r="G9" s="41">
        <v>490381.66</v>
      </c>
      <c r="H9" s="16">
        <v>130496.29</v>
      </c>
      <c r="I9" s="16">
        <v>225256.6</v>
      </c>
      <c r="J9" s="16"/>
      <c r="K9" s="16"/>
      <c r="L9" s="16"/>
      <c r="M9" s="16"/>
      <c r="N9" s="16"/>
      <c r="O9" s="16"/>
      <c r="P9" s="16"/>
      <c r="Q9" s="33">
        <f t="shared" si="1"/>
        <v>1634543.02</v>
      </c>
      <c r="R9" s="32">
        <f t="shared" si="2"/>
        <v>0.43982305828410312</v>
      </c>
      <c r="T9" s="6"/>
    </row>
    <row r="10" spans="1:25" x14ac:dyDescent="0.3">
      <c r="A10" s="36">
        <v>1560</v>
      </c>
      <c r="B10" s="14" t="s">
        <v>33</v>
      </c>
      <c r="C10" s="15" t="s">
        <v>84</v>
      </c>
      <c r="D10" s="41"/>
      <c r="E10" s="37">
        <v>7044.89</v>
      </c>
      <c r="F10" s="37"/>
      <c r="G10" s="41"/>
      <c r="H10" s="16">
        <v>28548</v>
      </c>
      <c r="I10" s="16">
        <v>6152.46</v>
      </c>
      <c r="J10" s="16"/>
      <c r="K10" s="16"/>
      <c r="L10" s="16"/>
      <c r="M10" s="16"/>
      <c r="N10" s="16"/>
      <c r="O10" s="16"/>
      <c r="P10" s="16"/>
      <c r="Q10" s="33">
        <f t="shared" si="1"/>
        <v>41745.35</v>
      </c>
      <c r="R10" s="32"/>
      <c r="T10" s="6"/>
    </row>
    <row r="11" spans="1:25" x14ac:dyDescent="0.3">
      <c r="A11" s="36">
        <v>4138</v>
      </c>
      <c r="B11" s="14" t="s">
        <v>34</v>
      </c>
      <c r="C11" s="15" t="s">
        <v>101</v>
      </c>
      <c r="D11" s="41">
        <v>10000</v>
      </c>
      <c r="E11" s="37">
        <v>0</v>
      </c>
      <c r="F11" s="37">
        <v>0</v>
      </c>
      <c r="G11" s="41">
        <v>0</v>
      </c>
      <c r="H11" s="16">
        <v>0</v>
      </c>
      <c r="I11" s="16">
        <v>0</v>
      </c>
      <c r="J11" s="16"/>
      <c r="K11" s="16"/>
      <c r="L11" s="16"/>
      <c r="M11" s="16"/>
      <c r="N11" s="16"/>
      <c r="O11" s="16"/>
      <c r="P11" s="16"/>
      <c r="Q11" s="33">
        <f t="shared" si="1"/>
        <v>0</v>
      </c>
      <c r="R11" s="32">
        <f t="shared" si="2"/>
        <v>0</v>
      </c>
      <c r="T11" s="6"/>
    </row>
    <row r="12" spans="1:25" x14ac:dyDescent="0.3">
      <c r="A12" s="36">
        <v>5002</v>
      </c>
      <c r="B12" s="14" t="s">
        <v>34</v>
      </c>
      <c r="C12" s="15" t="s">
        <v>85</v>
      </c>
      <c r="D12" s="41">
        <v>16317823.999999991</v>
      </c>
      <c r="E12" s="37">
        <v>1296434.3899999999</v>
      </c>
      <c r="F12" s="37">
        <v>1295477.5900000001</v>
      </c>
      <c r="G12" s="41">
        <v>1413896.28</v>
      </c>
      <c r="H12" s="16">
        <v>1502074.25</v>
      </c>
      <c r="I12" s="16">
        <v>1470018.0699999989</v>
      </c>
      <c r="J12" s="16"/>
      <c r="K12" s="16"/>
      <c r="L12" s="16"/>
      <c r="M12" s="16"/>
      <c r="N12" s="16"/>
      <c r="O12" s="16"/>
      <c r="P12" s="16"/>
      <c r="Q12" s="33">
        <f t="shared" si="1"/>
        <v>6977900.5799999982</v>
      </c>
      <c r="R12" s="32">
        <f t="shared" si="2"/>
        <v>0.42762445409387934</v>
      </c>
      <c r="T12" s="6"/>
    </row>
    <row r="13" spans="1:25" x14ac:dyDescent="0.3">
      <c r="A13" s="36">
        <v>5003</v>
      </c>
      <c r="B13" s="14" t="s">
        <v>34</v>
      </c>
      <c r="C13" s="15" t="s">
        <v>86</v>
      </c>
      <c r="D13" s="41">
        <v>7506030.9999999814</v>
      </c>
      <c r="E13" s="37">
        <v>545181.93000000005</v>
      </c>
      <c r="F13" s="37">
        <v>571598.94999999995</v>
      </c>
      <c r="G13" s="41">
        <v>577327.75</v>
      </c>
      <c r="H13" s="16">
        <v>600261.2300000001</v>
      </c>
      <c r="I13" s="16">
        <v>622835.5299999998</v>
      </c>
      <c r="J13" s="16"/>
      <c r="K13" s="16"/>
      <c r="L13" s="16"/>
      <c r="M13" s="16"/>
      <c r="N13" s="16"/>
      <c r="O13" s="16"/>
      <c r="P13" s="16"/>
      <c r="Q13" s="33">
        <f t="shared" si="1"/>
        <v>2917205.3899999997</v>
      </c>
      <c r="R13" s="32">
        <f t="shared" si="2"/>
        <v>0.3886481936991743</v>
      </c>
      <c r="T13" s="6"/>
    </row>
    <row r="14" spans="1:25" ht="27" x14ac:dyDescent="0.3">
      <c r="A14" s="36">
        <v>5005</v>
      </c>
      <c r="B14" s="14" t="s">
        <v>34</v>
      </c>
      <c r="C14" s="15" t="s">
        <v>87</v>
      </c>
      <c r="D14" s="41">
        <v>400795.99999999983</v>
      </c>
      <c r="E14" s="37">
        <v>23617</v>
      </c>
      <c r="F14" s="37">
        <v>28410</v>
      </c>
      <c r="G14" s="41">
        <v>27337.5</v>
      </c>
      <c r="H14" s="16">
        <v>32151</v>
      </c>
      <c r="I14" s="16">
        <v>46828</v>
      </c>
      <c r="J14" s="16"/>
      <c r="K14" s="16"/>
      <c r="L14" s="16"/>
      <c r="M14" s="16"/>
      <c r="N14" s="16"/>
      <c r="O14" s="16"/>
      <c r="P14" s="16"/>
      <c r="Q14" s="33">
        <f t="shared" si="1"/>
        <v>158343.5</v>
      </c>
      <c r="R14" s="32">
        <f t="shared" si="2"/>
        <v>0.39507255561432764</v>
      </c>
      <c r="T14" s="6"/>
    </row>
    <row r="15" spans="1:25" x14ac:dyDescent="0.3">
      <c r="A15" s="36">
        <v>5008</v>
      </c>
      <c r="B15" s="14" t="s">
        <v>34</v>
      </c>
      <c r="C15" s="15" t="s">
        <v>88</v>
      </c>
      <c r="D15" s="41">
        <v>895182</v>
      </c>
      <c r="E15" s="37">
        <v>3623</v>
      </c>
      <c r="F15" s="37">
        <v>5335</v>
      </c>
      <c r="G15" s="41">
        <v>2243</v>
      </c>
      <c r="H15" s="16">
        <v>31953</v>
      </c>
      <c r="I15" s="16">
        <v>181730</v>
      </c>
      <c r="J15" s="16"/>
      <c r="K15" s="16"/>
      <c r="L15" s="16"/>
      <c r="M15" s="16"/>
      <c r="N15" s="16"/>
      <c r="O15" s="16"/>
      <c r="P15" s="16"/>
      <c r="Q15" s="33">
        <f t="shared" si="1"/>
        <v>224884</v>
      </c>
      <c r="R15" s="32">
        <f t="shared" si="2"/>
        <v>0.25121595385072532</v>
      </c>
      <c r="T15" s="6"/>
    </row>
    <row r="16" spans="1:25" x14ac:dyDescent="0.3">
      <c r="A16" s="36">
        <v>5050</v>
      </c>
      <c r="B16" s="14" t="s">
        <v>34</v>
      </c>
      <c r="C16" s="15" t="s">
        <v>62</v>
      </c>
      <c r="D16" s="41">
        <v>53299.99999999992</v>
      </c>
      <c r="E16" s="37">
        <v>5775.880000000001</v>
      </c>
      <c r="F16" s="37">
        <v>2620.92</v>
      </c>
      <c r="G16" s="41">
        <v>3461.9299999999989</v>
      </c>
      <c r="H16" s="16">
        <v>1724.26</v>
      </c>
      <c r="I16" s="16">
        <v>756.34</v>
      </c>
      <c r="J16" s="16"/>
      <c r="K16" s="16"/>
      <c r="L16" s="16"/>
      <c r="M16" s="16"/>
      <c r="N16" s="16"/>
      <c r="O16" s="16"/>
      <c r="P16" s="16"/>
      <c r="Q16" s="33">
        <f t="shared" si="1"/>
        <v>14339.33</v>
      </c>
      <c r="R16" s="32">
        <f t="shared" si="2"/>
        <v>0.26903058161350885</v>
      </c>
      <c r="T16" s="6"/>
    </row>
    <row r="17" spans="1:20" x14ac:dyDescent="0.3">
      <c r="A17" s="36">
        <v>5060</v>
      </c>
      <c r="B17" s="14" t="s">
        <v>34</v>
      </c>
      <c r="C17" s="15" t="s">
        <v>89</v>
      </c>
      <c r="D17" s="41">
        <v>8267924.4040000178</v>
      </c>
      <c r="E17" s="37">
        <v>636044.85000000091</v>
      </c>
      <c r="F17" s="37">
        <v>646185.12000000023</v>
      </c>
      <c r="G17" s="41">
        <v>687511.64000000048</v>
      </c>
      <c r="H17" s="16">
        <v>725112.85000000102</v>
      </c>
      <c r="I17" s="16">
        <v>726365.92000000027</v>
      </c>
      <c r="J17" s="16"/>
      <c r="K17" s="16"/>
      <c r="L17" s="16"/>
      <c r="M17" s="16"/>
      <c r="N17" s="16"/>
      <c r="O17" s="16"/>
      <c r="P17" s="16"/>
      <c r="Q17" s="33">
        <f t="shared" si="1"/>
        <v>3421220.3800000031</v>
      </c>
      <c r="R17" s="32">
        <f t="shared" si="2"/>
        <v>0.41379434702436546</v>
      </c>
      <c r="T17" s="6"/>
    </row>
    <row r="18" spans="1:20" x14ac:dyDescent="0.3">
      <c r="A18" s="36">
        <v>5500</v>
      </c>
      <c r="B18" s="14" t="s">
        <v>34</v>
      </c>
      <c r="C18" s="15" t="s">
        <v>64</v>
      </c>
      <c r="D18" s="41">
        <v>1245339.9999999951</v>
      </c>
      <c r="E18" s="37">
        <v>92293.649999999965</v>
      </c>
      <c r="F18" s="37">
        <v>92751.979999999923</v>
      </c>
      <c r="G18" s="41">
        <v>95224.660000000062</v>
      </c>
      <c r="H18" s="16">
        <v>98481.190000000017</v>
      </c>
      <c r="I18" s="16">
        <v>84178.779999999926</v>
      </c>
      <c r="J18" s="16"/>
      <c r="K18" s="16"/>
      <c r="L18" s="16"/>
      <c r="M18" s="16"/>
      <c r="N18" s="16"/>
      <c r="O18" s="16"/>
      <c r="P18" s="16"/>
      <c r="Q18" s="33">
        <f t="shared" si="1"/>
        <v>462930.25999999983</v>
      </c>
      <c r="R18" s="32">
        <f t="shared" si="2"/>
        <v>0.37173001750526091</v>
      </c>
      <c r="T18" s="6"/>
    </row>
    <row r="19" spans="1:20" x14ac:dyDescent="0.3">
      <c r="A19" s="36">
        <v>5503</v>
      </c>
      <c r="B19" s="14" t="s">
        <v>34</v>
      </c>
      <c r="C19" s="15" t="s">
        <v>65</v>
      </c>
      <c r="D19" s="41">
        <v>183381.99999999991</v>
      </c>
      <c r="E19" s="37">
        <v>10703.86</v>
      </c>
      <c r="F19" s="37">
        <v>5125.75</v>
      </c>
      <c r="G19" s="41">
        <v>2389.5700000000002</v>
      </c>
      <c r="H19" s="16">
        <v>6660.7699999999986</v>
      </c>
      <c r="I19" s="16">
        <v>23119.040000000001</v>
      </c>
      <c r="J19" s="16"/>
      <c r="K19" s="16"/>
      <c r="L19" s="16"/>
      <c r="M19" s="16"/>
      <c r="N19" s="16"/>
      <c r="O19" s="16"/>
      <c r="P19" s="16"/>
      <c r="Q19" s="33">
        <f t="shared" si="1"/>
        <v>47998.99</v>
      </c>
      <c r="R19" s="32">
        <f t="shared" si="2"/>
        <v>0.2617431918072658</v>
      </c>
      <c r="T19" s="6"/>
    </row>
    <row r="20" spans="1:20" x14ac:dyDescent="0.3">
      <c r="A20" s="36">
        <v>5504</v>
      </c>
      <c r="B20" s="14" t="s">
        <v>34</v>
      </c>
      <c r="C20" s="15" t="s">
        <v>90</v>
      </c>
      <c r="D20" s="41">
        <v>125085.9999999999</v>
      </c>
      <c r="E20" s="37">
        <v>9113.3799999999992</v>
      </c>
      <c r="F20" s="37">
        <v>9148.869999999999</v>
      </c>
      <c r="G20" s="41">
        <v>15010.31</v>
      </c>
      <c r="H20" s="16">
        <v>9104.89</v>
      </c>
      <c r="I20" s="16">
        <v>8864.36</v>
      </c>
      <c r="J20" s="16"/>
      <c r="K20" s="16"/>
      <c r="L20" s="16"/>
      <c r="M20" s="16"/>
      <c r="N20" s="16"/>
      <c r="O20" s="16"/>
      <c r="P20" s="16"/>
      <c r="Q20" s="33">
        <f t="shared" si="1"/>
        <v>51241.81</v>
      </c>
      <c r="R20" s="32">
        <f t="shared" si="2"/>
        <v>0.40965263898437904</v>
      </c>
      <c r="T20" s="6"/>
    </row>
    <row r="21" spans="1:20" x14ac:dyDescent="0.3">
      <c r="A21" s="36">
        <v>5511</v>
      </c>
      <c r="B21" s="14" t="s">
        <v>34</v>
      </c>
      <c r="C21" s="15" t="s">
        <v>67</v>
      </c>
      <c r="D21" s="41">
        <v>3331908.0000000112</v>
      </c>
      <c r="E21" s="37">
        <v>350238.14</v>
      </c>
      <c r="F21" s="37">
        <v>310594.75</v>
      </c>
      <c r="G21" s="41">
        <v>314768.63999999972</v>
      </c>
      <c r="H21" s="16">
        <v>260921.07000000021</v>
      </c>
      <c r="I21" s="16">
        <v>230781.67999999979</v>
      </c>
      <c r="J21" s="16"/>
      <c r="K21" s="16"/>
      <c r="L21" s="16"/>
      <c r="M21" s="16"/>
      <c r="N21" s="16"/>
      <c r="O21" s="16"/>
      <c r="P21" s="16"/>
      <c r="Q21" s="33">
        <f t="shared" si="1"/>
        <v>1467304.2799999998</v>
      </c>
      <c r="R21" s="32">
        <f t="shared" si="2"/>
        <v>0.4403795903128162</v>
      </c>
      <c r="T21" s="6"/>
    </row>
    <row r="22" spans="1:20" x14ac:dyDescent="0.3">
      <c r="A22" s="36">
        <v>5513</v>
      </c>
      <c r="B22" s="14" t="s">
        <v>34</v>
      </c>
      <c r="C22" s="15" t="s">
        <v>91</v>
      </c>
      <c r="D22" s="41">
        <v>3616550.0000000061</v>
      </c>
      <c r="E22" s="37">
        <v>223313.54999999981</v>
      </c>
      <c r="F22" s="37">
        <v>286020.82999999978</v>
      </c>
      <c r="G22" s="41">
        <v>322394.42</v>
      </c>
      <c r="H22" s="16">
        <v>395600.45000000013</v>
      </c>
      <c r="I22" s="16">
        <v>340015.48</v>
      </c>
      <c r="J22" s="16"/>
      <c r="K22" s="16"/>
      <c r="L22" s="16"/>
      <c r="M22" s="16"/>
      <c r="N22" s="16"/>
      <c r="O22" s="16"/>
      <c r="P22" s="16"/>
      <c r="Q22" s="33">
        <f t="shared" si="1"/>
        <v>1567344.7299999997</v>
      </c>
      <c r="R22" s="32">
        <f t="shared" si="2"/>
        <v>0.43338118648988599</v>
      </c>
      <c r="T22" s="6"/>
    </row>
    <row r="23" spans="1:20" x14ac:dyDescent="0.3">
      <c r="A23" s="36">
        <v>5514</v>
      </c>
      <c r="B23" s="14" t="s">
        <v>34</v>
      </c>
      <c r="C23" s="15" t="s">
        <v>69</v>
      </c>
      <c r="D23" s="41">
        <v>944999.99999999965</v>
      </c>
      <c r="E23" s="37">
        <v>19181.23</v>
      </c>
      <c r="F23" s="37">
        <v>40120.5</v>
      </c>
      <c r="G23" s="41">
        <v>63229.400000000009</v>
      </c>
      <c r="H23" s="16">
        <v>62703.440000000017</v>
      </c>
      <c r="I23" s="16">
        <v>146010.95000000001</v>
      </c>
      <c r="J23" s="16"/>
      <c r="K23" s="16"/>
      <c r="L23" s="16"/>
      <c r="M23" s="16"/>
      <c r="N23" s="16"/>
      <c r="O23" s="16"/>
      <c r="P23" s="16"/>
      <c r="Q23" s="33">
        <f t="shared" si="1"/>
        <v>331245.52</v>
      </c>
      <c r="R23" s="32">
        <f t="shared" si="2"/>
        <v>0.35052435978835994</v>
      </c>
      <c r="T23" s="6"/>
    </row>
    <row r="24" spans="1:20" ht="27" x14ac:dyDescent="0.3">
      <c r="A24" s="36">
        <v>5515</v>
      </c>
      <c r="B24" s="14" t="s">
        <v>34</v>
      </c>
      <c r="C24" s="15" t="s">
        <v>70</v>
      </c>
      <c r="D24" s="41">
        <v>840536.99999999732</v>
      </c>
      <c r="E24" s="37">
        <v>43603.040000000001</v>
      </c>
      <c r="F24" s="37">
        <v>42763.34</v>
      </c>
      <c r="G24" s="41">
        <v>176195.7</v>
      </c>
      <c r="H24" s="16">
        <v>33039.359999999993</v>
      </c>
      <c r="I24" s="16">
        <v>46938.66000000004</v>
      </c>
      <c r="J24" s="16"/>
      <c r="K24" s="16"/>
      <c r="L24" s="16"/>
      <c r="M24" s="16"/>
      <c r="N24" s="16"/>
      <c r="O24" s="16"/>
      <c r="P24" s="16"/>
      <c r="Q24" s="33">
        <f t="shared" si="1"/>
        <v>342540.10000000003</v>
      </c>
      <c r="R24" s="32">
        <f t="shared" si="2"/>
        <v>0.4075253082255762</v>
      </c>
      <c r="T24" s="6"/>
    </row>
    <row r="25" spans="1:20" x14ac:dyDescent="0.3">
      <c r="A25" s="36">
        <v>5521</v>
      </c>
      <c r="B25" s="14" t="s">
        <v>34</v>
      </c>
      <c r="C25" s="15" t="s">
        <v>71</v>
      </c>
      <c r="D25" s="41">
        <v>2685920</v>
      </c>
      <c r="E25" s="37">
        <v>122950.4999999999</v>
      </c>
      <c r="F25" s="37">
        <v>122190.28999999991</v>
      </c>
      <c r="G25" s="41">
        <v>399330.44000000018</v>
      </c>
      <c r="H25" s="16">
        <v>149594.3299999999</v>
      </c>
      <c r="I25" s="16">
        <v>172304.28000000009</v>
      </c>
      <c r="J25" s="16"/>
      <c r="K25" s="16"/>
      <c r="L25" s="16"/>
      <c r="M25" s="16"/>
      <c r="N25" s="16"/>
      <c r="O25" s="16"/>
      <c r="P25" s="16"/>
      <c r="Q25" s="33">
        <f t="shared" si="1"/>
        <v>966369.83999999985</v>
      </c>
      <c r="R25" s="32">
        <f t="shared" si="2"/>
        <v>0.35979099898731154</v>
      </c>
      <c r="T25" s="6"/>
    </row>
    <row r="26" spans="1:20" x14ac:dyDescent="0.3">
      <c r="A26" s="36">
        <v>5522</v>
      </c>
      <c r="B26" s="14" t="s">
        <v>34</v>
      </c>
      <c r="C26" s="15" t="s">
        <v>72</v>
      </c>
      <c r="D26" s="41">
        <v>169120</v>
      </c>
      <c r="E26" s="37">
        <v>11378.38</v>
      </c>
      <c r="F26" s="37">
        <v>7757.8099999999986</v>
      </c>
      <c r="G26" s="41">
        <v>9659.32</v>
      </c>
      <c r="H26" s="16">
        <v>7955.2000000000007</v>
      </c>
      <c r="I26" s="16">
        <v>21533.98999999998</v>
      </c>
      <c r="J26" s="16"/>
      <c r="K26" s="16"/>
      <c r="L26" s="16"/>
      <c r="M26" s="16"/>
      <c r="N26" s="16"/>
      <c r="O26" s="16"/>
      <c r="P26" s="16"/>
      <c r="Q26" s="33">
        <f t="shared" si="1"/>
        <v>58284.699999999983</v>
      </c>
      <c r="R26" s="32">
        <f t="shared" si="2"/>
        <v>0.34463517029328278</v>
      </c>
      <c r="T26" s="6"/>
    </row>
    <row r="27" spans="1:20" x14ac:dyDescent="0.3">
      <c r="A27" s="36">
        <v>5524</v>
      </c>
      <c r="B27" s="14" t="s">
        <v>34</v>
      </c>
      <c r="C27" s="15" t="s">
        <v>73</v>
      </c>
      <c r="D27" s="41">
        <v>2008430.0000000061</v>
      </c>
      <c r="E27" s="37">
        <v>63596.079999999987</v>
      </c>
      <c r="F27" s="37">
        <v>70358.739999999962</v>
      </c>
      <c r="G27" s="41">
        <v>82567.039999999979</v>
      </c>
      <c r="H27" s="16">
        <v>105277.0800000001</v>
      </c>
      <c r="I27" s="16">
        <v>194115.7500000002</v>
      </c>
      <c r="J27" s="16"/>
      <c r="K27" s="16"/>
      <c r="L27" s="16"/>
      <c r="M27" s="16"/>
      <c r="N27" s="16"/>
      <c r="O27" s="16"/>
      <c r="P27" s="16"/>
      <c r="Q27" s="33">
        <f t="shared" si="1"/>
        <v>515914.69000000029</v>
      </c>
      <c r="R27" s="32">
        <f t="shared" si="2"/>
        <v>0.25687461848309312</v>
      </c>
      <c r="T27" s="6"/>
    </row>
    <row r="28" spans="1:20" ht="27" x14ac:dyDescent="0.3">
      <c r="A28" s="36">
        <v>5525</v>
      </c>
      <c r="B28" s="14" t="s">
        <v>34</v>
      </c>
      <c r="C28" s="15" t="s">
        <v>74</v>
      </c>
      <c r="D28" s="41">
        <v>190000</v>
      </c>
      <c r="E28" s="37">
        <v>19769.87</v>
      </c>
      <c r="F28" s="37">
        <v>12381.61</v>
      </c>
      <c r="G28" s="41">
        <v>2154.88</v>
      </c>
      <c r="H28" s="16">
        <v>1529.88</v>
      </c>
      <c r="I28" s="16">
        <v>4478.6400000000003</v>
      </c>
      <c r="J28" s="16"/>
      <c r="K28" s="16"/>
      <c r="L28" s="16"/>
      <c r="M28" s="16"/>
      <c r="N28" s="16"/>
      <c r="O28" s="16"/>
      <c r="P28" s="16"/>
      <c r="Q28" s="33">
        <f t="shared" si="1"/>
        <v>40314.879999999997</v>
      </c>
      <c r="R28" s="32">
        <f t="shared" si="2"/>
        <v>0.21218357894736842</v>
      </c>
      <c r="T28" s="6"/>
    </row>
    <row r="29" spans="1:20" x14ac:dyDescent="0.3">
      <c r="A29" s="36">
        <v>5531</v>
      </c>
      <c r="B29" s="14" t="s">
        <v>34</v>
      </c>
      <c r="C29" s="15" t="s">
        <v>75</v>
      </c>
      <c r="D29" s="41">
        <v>96000</v>
      </c>
      <c r="E29" s="37">
        <v>434</v>
      </c>
      <c r="F29" s="37">
        <v>13541.31</v>
      </c>
      <c r="G29" s="41">
        <v>4507.57</v>
      </c>
      <c r="H29" s="16">
        <v>43240.350000000013</v>
      </c>
      <c r="I29" s="16">
        <v>29792.959999999999</v>
      </c>
      <c r="J29" s="16"/>
      <c r="K29" s="16"/>
      <c r="L29" s="16"/>
      <c r="M29" s="16"/>
      <c r="N29" s="16"/>
      <c r="O29" s="16"/>
      <c r="P29" s="16"/>
      <c r="Q29" s="33">
        <f t="shared" si="1"/>
        <v>91516.19</v>
      </c>
      <c r="R29" s="32">
        <f t="shared" si="2"/>
        <v>0.95329364583333331</v>
      </c>
      <c r="T29" s="6"/>
    </row>
    <row r="30" spans="1:20" x14ac:dyDescent="0.3">
      <c r="A30" s="36">
        <v>5532</v>
      </c>
      <c r="B30" s="14" t="s">
        <v>34</v>
      </c>
      <c r="C30" s="15" t="s">
        <v>92</v>
      </c>
      <c r="D30" s="41">
        <v>454728.00000000029</v>
      </c>
      <c r="E30" s="37">
        <v>7133.170000000001</v>
      </c>
      <c r="F30" s="37">
        <v>68994.12</v>
      </c>
      <c r="G30" s="41">
        <v>35111.730000000003</v>
      </c>
      <c r="H30" s="16">
        <v>13096.05</v>
      </c>
      <c r="I30" s="16">
        <v>53518.44000000001</v>
      </c>
      <c r="J30" s="16"/>
      <c r="K30" s="16"/>
      <c r="L30" s="16"/>
      <c r="M30" s="16"/>
      <c r="N30" s="16"/>
      <c r="O30" s="16"/>
      <c r="P30" s="16"/>
      <c r="Q30" s="33">
        <f t="shared" si="1"/>
        <v>177853.51</v>
      </c>
      <c r="R30" s="32">
        <f t="shared" si="2"/>
        <v>0.39112064794778395</v>
      </c>
      <c r="T30" s="6"/>
    </row>
    <row r="31" spans="1:20" x14ac:dyDescent="0.3">
      <c r="A31" s="36">
        <v>5539</v>
      </c>
      <c r="B31" s="14" t="s">
        <v>34</v>
      </c>
      <c r="C31" s="15" t="s">
        <v>77</v>
      </c>
      <c r="D31" s="41">
        <v>36329.999999999971</v>
      </c>
      <c r="E31" s="37">
        <v>674.71</v>
      </c>
      <c r="F31" s="37">
        <v>1114.1600000000001</v>
      </c>
      <c r="G31" s="41">
        <v>484.1</v>
      </c>
      <c r="H31" s="16">
        <v>673.95</v>
      </c>
      <c r="I31" s="16">
        <v>635</v>
      </c>
      <c r="J31" s="16"/>
      <c r="K31" s="16"/>
      <c r="L31" s="16"/>
      <c r="M31" s="16"/>
      <c r="N31" s="16"/>
      <c r="O31" s="16"/>
      <c r="P31" s="16"/>
      <c r="Q31" s="33">
        <f t="shared" si="1"/>
        <v>3581.92</v>
      </c>
      <c r="R31" s="32">
        <f t="shared" si="2"/>
        <v>9.8593999449490863E-2</v>
      </c>
      <c r="T31" s="6"/>
    </row>
    <row r="32" spans="1:20" x14ac:dyDescent="0.3">
      <c r="A32" s="36">
        <v>5540</v>
      </c>
      <c r="B32" s="14" t="s">
        <v>34</v>
      </c>
      <c r="C32" s="15" t="s">
        <v>78</v>
      </c>
      <c r="D32" s="41">
        <v>1005521.000000003</v>
      </c>
      <c r="E32" s="37">
        <v>47753.059999999983</v>
      </c>
      <c r="F32" s="37">
        <v>54604.349999999969</v>
      </c>
      <c r="G32" s="41">
        <v>67006.59000000004</v>
      </c>
      <c r="H32" s="16">
        <v>53746.450000000033</v>
      </c>
      <c r="I32" s="16">
        <v>54403.990000000027</v>
      </c>
      <c r="J32" s="16"/>
      <c r="K32" s="16"/>
      <c r="L32" s="16"/>
      <c r="M32" s="16"/>
      <c r="N32" s="16"/>
      <c r="O32" s="16"/>
      <c r="P32" s="16"/>
      <c r="Q32" s="33">
        <f t="shared" si="1"/>
        <v>277514.44000000006</v>
      </c>
      <c r="R32" s="32">
        <f t="shared" si="2"/>
        <v>0.27599069537085674</v>
      </c>
      <c r="T32" s="6"/>
    </row>
    <row r="33" spans="1:29" x14ac:dyDescent="0.3">
      <c r="A33" s="36">
        <v>6010</v>
      </c>
      <c r="B33" s="14" t="s">
        <v>34</v>
      </c>
      <c r="C33" s="15" t="s">
        <v>93</v>
      </c>
      <c r="D33" s="41">
        <v>71270.000000000247</v>
      </c>
      <c r="E33" s="37">
        <v>3052.91</v>
      </c>
      <c r="F33" s="37">
        <v>603.13</v>
      </c>
      <c r="G33" s="41">
        <v>1049.22</v>
      </c>
      <c r="H33" s="16">
        <v>19857.88</v>
      </c>
      <c r="I33" s="16">
        <v>838.77</v>
      </c>
      <c r="J33" s="16"/>
      <c r="K33" s="16"/>
      <c r="L33" s="16"/>
      <c r="M33" s="16"/>
      <c r="N33" s="16"/>
      <c r="O33" s="16"/>
      <c r="P33" s="16"/>
      <c r="Q33" s="33">
        <f t="shared" si="1"/>
        <v>25401.91</v>
      </c>
      <c r="R33" s="32">
        <f t="shared" si="2"/>
        <v>0.3564179879332105</v>
      </c>
      <c r="T33" s="6"/>
    </row>
    <row r="34" spans="1:29" x14ac:dyDescent="0.3">
      <c r="A34" s="38"/>
      <c r="B34" s="18"/>
      <c r="C34" s="1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T34" s="6"/>
    </row>
    <row r="35" spans="1:29" x14ac:dyDescent="0.3">
      <c r="A35" s="8" t="s">
        <v>97</v>
      </c>
      <c r="B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29" s="10" customFormat="1" ht="27" x14ac:dyDescent="0.3">
      <c r="A36" s="44" t="s">
        <v>39</v>
      </c>
      <c r="B36" s="44" t="s">
        <v>81</v>
      </c>
      <c r="C36" s="44" t="s">
        <v>53</v>
      </c>
      <c r="D36" s="44" t="s">
        <v>38</v>
      </c>
      <c r="E36" s="44" t="s">
        <v>36</v>
      </c>
      <c r="F36" s="44" t="s">
        <v>37</v>
      </c>
      <c r="G36" s="44" t="s">
        <v>43</v>
      </c>
      <c r="H36" s="44" t="s">
        <v>44</v>
      </c>
      <c r="I36" s="44" t="s">
        <v>45</v>
      </c>
      <c r="J36" s="44" t="s">
        <v>46</v>
      </c>
      <c r="K36" s="44" t="s">
        <v>47</v>
      </c>
      <c r="L36" s="44" t="s">
        <v>48</v>
      </c>
      <c r="M36" s="44" t="s">
        <v>49</v>
      </c>
      <c r="N36" s="44" t="s">
        <v>50</v>
      </c>
      <c r="O36" s="44" t="s">
        <v>51</v>
      </c>
      <c r="P36" s="44" t="s">
        <v>52</v>
      </c>
      <c r="Q36" s="45" t="s">
        <v>82</v>
      </c>
      <c r="R36" s="45" t="s">
        <v>42</v>
      </c>
    </row>
    <row r="37" spans="1:29" x14ac:dyDescent="0.3">
      <c r="A37" s="11"/>
      <c r="B37" s="12"/>
      <c r="C37" s="13" t="s">
        <v>40</v>
      </c>
      <c r="D37" s="31">
        <f t="shared" ref="D37:P37" si="3">SUM(D38:D64)</f>
        <v>53919885.403999999</v>
      </c>
      <c r="E37" s="31">
        <f t="shared" si="3"/>
        <v>3542911.4700000007</v>
      </c>
      <c r="F37" s="31">
        <f t="shared" si="3"/>
        <v>3687699.1199999996</v>
      </c>
      <c r="G37" s="31">
        <f t="shared" si="3"/>
        <v>4423771.7100000009</v>
      </c>
      <c r="H37" s="31">
        <f t="shared" si="3"/>
        <v>4426490.4700000016</v>
      </c>
      <c r="I37" s="31">
        <f t="shared" si="3"/>
        <v>4651743.3599999985</v>
      </c>
      <c r="J37" s="31">
        <f t="shared" si="3"/>
        <v>0</v>
      </c>
      <c r="K37" s="31">
        <f t="shared" si="3"/>
        <v>0</v>
      </c>
      <c r="L37" s="31">
        <f t="shared" si="3"/>
        <v>0</v>
      </c>
      <c r="M37" s="31">
        <f t="shared" si="3"/>
        <v>0</v>
      </c>
      <c r="N37" s="31">
        <f t="shared" si="3"/>
        <v>0</v>
      </c>
      <c r="O37" s="31">
        <f t="shared" si="3"/>
        <v>0</v>
      </c>
      <c r="P37" s="31">
        <f t="shared" si="3"/>
        <v>0</v>
      </c>
      <c r="Q37" s="31">
        <f>SUM(Q38:Q64)</f>
        <v>20732616.130000006</v>
      </c>
      <c r="R37" s="32">
        <f>Q37/D37</f>
        <v>0.3845077928979051</v>
      </c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27" x14ac:dyDescent="0.3">
      <c r="A38" s="51">
        <v>1554</v>
      </c>
      <c r="B38" s="50" t="s">
        <v>33</v>
      </c>
      <c r="C38" s="56" t="s">
        <v>55</v>
      </c>
      <c r="D38" s="41">
        <v>1165685</v>
      </c>
      <c r="E38" s="37">
        <v>0</v>
      </c>
      <c r="F38" s="37">
        <v>0</v>
      </c>
      <c r="G38" s="16">
        <v>23828.52</v>
      </c>
      <c r="H38" s="16">
        <v>322181.7</v>
      </c>
      <c r="I38" s="16">
        <v>0</v>
      </c>
      <c r="J38" s="16"/>
      <c r="K38" s="16"/>
      <c r="L38" s="16"/>
      <c r="M38" s="16"/>
      <c r="N38" s="16"/>
      <c r="O38" s="16"/>
      <c r="P38" s="16"/>
      <c r="Q38" s="33">
        <f t="shared" ref="Q38:Q64" si="4">E38+F38+G38+H38+I38+J38+K38+L38+M38+N38+O38+P38</f>
        <v>346010.22000000003</v>
      </c>
      <c r="R38" s="32">
        <f t="shared" ref="R38:R64" si="5">Q38/D38</f>
        <v>0.29682994977202248</v>
      </c>
      <c r="T38" s="6"/>
      <c r="U38" s="6"/>
      <c r="V38" s="6"/>
      <c r="W38" s="6"/>
      <c r="X38" s="6"/>
    </row>
    <row r="39" spans="1:29" ht="27" x14ac:dyDescent="0.3">
      <c r="A39" s="40">
        <v>1555</v>
      </c>
      <c r="B39" s="52" t="s">
        <v>33</v>
      </c>
      <c r="C39" s="53" t="s">
        <v>56</v>
      </c>
      <c r="D39" s="41">
        <v>99999.999999999985</v>
      </c>
      <c r="E39" s="37">
        <v>0</v>
      </c>
      <c r="F39" s="37">
        <v>0</v>
      </c>
      <c r="G39" s="16">
        <v>0</v>
      </c>
      <c r="H39" s="16">
        <v>0</v>
      </c>
      <c r="I39" s="16">
        <v>45562.12</v>
      </c>
      <c r="J39" s="16"/>
      <c r="K39" s="16"/>
      <c r="L39" s="16"/>
      <c r="M39" s="16"/>
      <c r="N39" s="16"/>
      <c r="O39" s="16"/>
      <c r="P39" s="16"/>
      <c r="Q39" s="33">
        <f t="shared" si="4"/>
        <v>45562.12</v>
      </c>
      <c r="R39" s="32">
        <f t="shared" si="5"/>
        <v>0.45562120000000011</v>
      </c>
      <c r="T39" s="6"/>
    </row>
    <row r="40" spans="1:29" x14ac:dyDescent="0.3">
      <c r="A40" s="40">
        <v>1551</v>
      </c>
      <c r="B40" s="52" t="s">
        <v>33</v>
      </c>
      <c r="C40" s="53" t="s">
        <v>83</v>
      </c>
      <c r="D40" s="41">
        <v>2462000</v>
      </c>
      <c r="E40" s="37">
        <v>0</v>
      </c>
      <c r="F40" s="37">
        <v>0</v>
      </c>
      <c r="G40" s="16">
        <v>218593.5</v>
      </c>
      <c r="H40" s="16">
        <v>0</v>
      </c>
      <c r="I40" s="16">
        <v>161584.51</v>
      </c>
      <c r="J40" s="16"/>
      <c r="K40" s="16"/>
      <c r="L40" s="16"/>
      <c r="M40" s="16"/>
      <c r="N40" s="16"/>
      <c r="O40" s="16"/>
      <c r="P40" s="16"/>
      <c r="Q40" s="33">
        <f t="shared" si="4"/>
        <v>380178.01</v>
      </c>
      <c r="R40" s="32">
        <f t="shared" si="5"/>
        <v>0.15441836311941512</v>
      </c>
      <c r="T40" s="6"/>
    </row>
    <row r="41" spans="1:29" x14ac:dyDescent="0.3">
      <c r="A41" s="40">
        <v>1560</v>
      </c>
      <c r="B41" s="52" t="s">
        <v>33</v>
      </c>
      <c r="C41" s="53" t="s">
        <v>84</v>
      </c>
      <c r="D41" s="41"/>
      <c r="E41" s="37">
        <v>7044.89</v>
      </c>
      <c r="F41" s="37"/>
      <c r="G41" s="16"/>
      <c r="H41" s="16">
        <v>28548</v>
      </c>
      <c r="I41" s="16">
        <v>6152.46</v>
      </c>
      <c r="J41" s="16"/>
      <c r="K41" s="16"/>
      <c r="L41" s="16"/>
      <c r="M41" s="16"/>
      <c r="N41" s="16"/>
      <c r="O41" s="16"/>
      <c r="P41" s="16"/>
      <c r="Q41" s="33">
        <f t="shared" si="4"/>
        <v>41745.35</v>
      </c>
      <c r="R41" s="32"/>
      <c r="T41" s="6"/>
    </row>
    <row r="42" spans="1:29" x14ac:dyDescent="0.3">
      <c r="A42" s="40">
        <v>4138</v>
      </c>
      <c r="B42" s="14" t="s">
        <v>34</v>
      </c>
      <c r="C42" s="53" t="s">
        <v>101</v>
      </c>
      <c r="D42" s="41">
        <v>10000</v>
      </c>
      <c r="E42" s="37">
        <v>0</v>
      </c>
      <c r="F42" s="37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/>
      <c r="O42" s="16"/>
      <c r="P42" s="16"/>
      <c r="Q42" s="33">
        <f t="shared" si="4"/>
        <v>0</v>
      </c>
      <c r="R42" s="32">
        <f t="shared" si="5"/>
        <v>0</v>
      </c>
      <c r="T42" s="6"/>
    </row>
    <row r="43" spans="1:29" x14ac:dyDescent="0.3">
      <c r="A43" s="36">
        <v>5002</v>
      </c>
      <c r="B43" s="14" t="s">
        <v>34</v>
      </c>
      <c r="C43" s="15" t="s">
        <v>85</v>
      </c>
      <c r="D43" s="41">
        <v>16317824</v>
      </c>
      <c r="E43" s="37">
        <v>1296434.3899999999</v>
      </c>
      <c r="F43" s="37">
        <v>1295477.5900000001</v>
      </c>
      <c r="G43" s="16">
        <v>1413896.28</v>
      </c>
      <c r="H43" s="16">
        <v>1502074.25</v>
      </c>
      <c r="I43" s="16">
        <v>1470018.0699999989</v>
      </c>
      <c r="J43" s="16"/>
      <c r="K43" s="16"/>
      <c r="L43" s="16"/>
      <c r="M43" s="16"/>
      <c r="N43" s="16"/>
      <c r="O43" s="16"/>
      <c r="P43" s="16"/>
      <c r="Q43" s="33">
        <f t="shared" si="4"/>
        <v>6977900.5799999982</v>
      </c>
      <c r="R43" s="32">
        <f t="shared" si="5"/>
        <v>0.42762445409387906</v>
      </c>
      <c r="T43" s="6"/>
    </row>
    <row r="44" spans="1:29" x14ac:dyDescent="0.3">
      <c r="A44" s="36">
        <v>5003</v>
      </c>
      <c r="B44" s="14" t="s">
        <v>34</v>
      </c>
      <c r="C44" s="15" t="s">
        <v>86</v>
      </c>
      <c r="D44" s="41">
        <v>7506031</v>
      </c>
      <c r="E44" s="37">
        <v>545181.93000000005</v>
      </c>
      <c r="F44" s="37">
        <v>571598.94999999995</v>
      </c>
      <c r="G44" s="16">
        <v>577327.75</v>
      </c>
      <c r="H44" s="16">
        <v>600261.2300000001</v>
      </c>
      <c r="I44" s="16">
        <v>622835.5299999998</v>
      </c>
      <c r="J44" s="16"/>
      <c r="K44" s="16"/>
      <c r="L44" s="16"/>
      <c r="M44" s="16"/>
      <c r="N44" s="16"/>
      <c r="O44" s="16"/>
      <c r="P44" s="16"/>
      <c r="Q44" s="33">
        <f t="shared" si="4"/>
        <v>2917205.3899999997</v>
      </c>
      <c r="R44" s="32">
        <f t="shared" si="5"/>
        <v>0.38864819369917331</v>
      </c>
      <c r="T44" s="6"/>
    </row>
    <row r="45" spans="1:29" ht="27" x14ac:dyDescent="0.3">
      <c r="A45" s="36">
        <v>5005</v>
      </c>
      <c r="B45" s="14" t="s">
        <v>34</v>
      </c>
      <c r="C45" s="15" t="s">
        <v>87</v>
      </c>
      <c r="D45" s="41">
        <v>400796</v>
      </c>
      <c r="E45" s="37">
        <v>23617</v>
      </c>
      <c r="F45" s="37">
        <v>28410</v>
      </c>
      <c r="G45" s="16">
        <v>27337.5</v>
      </c>
      <c r="H45" s="16">
        <v>32151</v>
      </c>
      <c r="I45" s="16">
        <v>46828</v>
      </c>
      <c r="J45" s="16"/>
      <c r="K45" s="16"/>
      <c r="L45" s="16"/>
      <c r="M45" s="16"/>
      <c r="N45" s="16"/>
      <c r="O45" s="16"/>
      <c r="P45" s="16"/>
      <c r="Q45" s="33">
        <f t="shared" si="4"/>
        <v>158343.5</v>
      </c>
      <c r="R45" s="32">
        <f t="shared" si="5"/>
        <v>0.39507255561432747</v>
      </c>
      <c r="T45" s="6"/>
    </row>
    <row r="46" spans="1:29" x14ac:dyDescent="0.3">
      <c r="A46" s="36">
        <v>5008</v>
      </c>
      <c r="B46" s="14" t="s">
        <v>34</v>
      </c>
      <c r="C46" s="15" t="s">
        <v>88</v>
      </c>
      <c r="D46" s="41">
        <v>895182</v>
      </c>
      <c r="E46" s="37">
        <v>3623</v>
      </c>
      <c r="F46" s="37">
        <v>5335</v>
      </c>
      <c r="G46" s="16">
        <v>2243</v>
      </c>
      <c r="H46" s="16">
        <v>31953</v>
      </c>
      <c r="I46" s="16">
        <v>181730</v>
      </c>
      <c r="J46" s="16"/>
      <c r="K46" s="16"/>
      <c r="L46" s="16"/>
      <c r="M46" s="16"/>
      <c r="N46" s="16"/>
      <c r="O46" s="16"/>
      <c r="P46" s="16"/>
      <c r="Q46" s="33">
        <f t="shared" si="4"/>
        <v>224884</v>
      </c>
      <c r="R46" s="32">
        <f t="shared" si="5"/>
        <v>0.25121595385072532</v>
      </c>
      <c r="T46" s="6"/>
    </row>
    <row r="47" spans="1:29" x14ac:dyDescent="0.3">
      <c r="A47" s="36">
        <v>5050</v>
      </c>
      <c r="B47" s="14" t="s">
        <v>34</v>
      </c>
      <c r="C47" s="15" t="s">
        <v>62</v>
      </c>
      <c r="D47" s="41">
        <v>53299.999999999993</v>
      </c>
      <c r="E47" s="37">
        <v>5775.880000000001</v>
      </c>
      <c r="F47" s="37">
        <v>2620.92</v>
      </c>
      <c r="G47" s="16">
        <v>3461.9299999999989</v>
      </c>
      <c r="H47" s="16">
        <v>1724.26</v>
      </c>
      <c r="I47" s="16">
        <v>756.34</v>
      </c>
      <c r="J47" s="16"/>
      <c r="K47" s="16"/>
      <c r="L47" s="16"/>
      <c r="M47" s="16"/>
      <c r="N47" s="16"/>
      <c r="O47" s="16"/>
      <c r="P47" s="16"/>
      <c r="Q47" s="33">
        <f t="shared" si="4"/>
        <v>14339.33</v>
      </c>
      <c r="R47" s="32">
        <f t="shared" si="5"/>
        <v>0.26903058161350846</v>
      </c>
      <c r="T47" s="6"/>
    </row>
    <row r="48" spans="1:29" x14ac:dyDescent="0.3">
      <c r="A48" s="36">
        <v>5060</v>
      </c>
      <c r="B48" s="14" t="s">
        <v>34</v>
      </c>
      <c r="C48" s="15" t="s">
        <v>89</v>
      </c>
      <c r="D48" s="41">
        <v>8267924.4039999954</v>
      </c>
      <c r="E48" s="37">
        <v>636044.85000000091</v>
      </c>
      <c r="F48" s="37">
        <v>646185.12000000023</v>
      </c>
      <c r="G48" s="16">
        <v>687511.64000000048</v>
      </c>
      <c r="H48" s="16">
        <v>725112.85000000102</v>
      </c>
      <c r="I48" s="16">
        <v>726365.92000000027</v>
      </c>
      <c r="J48" s="16"/>
      <c r="K48" s="16"/>
      <c r="L48" s="16"/>
      <c r="M48" s="16"/>
      <c r="N48" s="16"/>
      <c r="O48" s="16"/>
      <c r="P48" s="16"/>
      <c r="Q48" s="33">
        <f t="shared" si="4"/>
        <v>3421220.3800000031</v>
      </c>
      <c r="R48" s="32">
        <f t="shared" si="5"/>
        <v>0.41379434702436657</v>
      </c>
      <c r="T48" s="6"/>
    </row>
    <row r="49" spans="1:20" x14ac:dyDescent="0.3">
      <c r="A49" s="36">
        <v>5500</v>
      </c>
      <c r="B49" s="14" t="s">
        <v>34</v>
      </c>
      <c r="C49" s="15" t="s">
        <v>64</v>
      </c>
      <c r="D49" s="41">
        <v>1245339.9999999991</v>
      </c>
      <c r="E49" s="37">
        <v>92293.649999999965</v>
      </c>
      <c r="F49" s="37">
        <v>92751.979999999923</v>
      </c>
      <c r="G49" s="16">
        <v>95224.660000000062</v>
      </c>
      <c r="H49" s="16">
        <v>98481.190000000017</v>
      </c>
      <c r="I49" s="16">
        <v>84178.779999999926</v>
      </c>
      <c r="J49" s="16"/>
      <c r="K49" s="16"/>
      <c r="L49" s="16"/>
      <c r="M49" s="16"/>
      <c r="N49" s="16"/>
      <c r="O49" s="16"/>
      <c r="P49" s="16"/>
      <c r="Q49" s="33">
        <f t="shared" si="4"/>
        <v>462930.25999999983</v>
      </c>
      <c r="R49" s="32">
        <f t="shared" si="5"/>
        <v>0.37173001750525975</v>
      </c>
      <c r="T49" s="6"/>
    </row>
    <row r="50" spans="1:20" x14ac:dyDescent="0.3">
      <c r="A50" s="36">
        <v>5503</v>
      </c>
      <c r="B50" s="14" t="s">
        <v>34</v>
      </c>
      <c r="C50" s="15" t="s">
        <v>65</v>
      </c>
      <c r="D50" s="41">
        <v>183381.99999999991</v>
      </c>
      <c r="E50" s="37">
        <v>10703.86</v>
      </c>
      <c r="F50" s="37">
        <v>5125.75</v>
      </c>
      <c r="G50" s="16">
        <v>2389.5700000000002</v>
      </c>
      <c r="H50" s="16">
        <v>6660.7699999999986</v>
      </c>
      <c r="I50" s="16">
        <v>23119.040000000001</v>
      </c>
      <c r="J50" s="16"/>
      <c r="K50" s="16"/>
      <c r="L50" s="16"/>
      <c r="M50" s="16"/>
      <c r="N50" s="16"/>
      <c r="O50" s="16"/>
      <c r="P50" s="16"/>
      <c r="Q50" s="33">
        <f t="shared" si="4"/>
        <v>47998.99</v>
      </c>
      <c r="R50" s="32">
        <f t="shared" si="5"/>
        <v>0.2617431918072658</v>
      </c>
      <c r="T50" s="6"/>
    </row>
    <row r="51" spans="1:20" x14ac:dyDescent="0.3">
      <c r="A51" s="36">
        <v>5504</v>
      </c>
      <c r="B51" s="14" t="s">
        <v>34</v>
      </c>
      <c r="C51" s="15" t="s">
        <v>90</v>
      </c>
      <c r="D51" s="41">
        <v>125086</v>
      </c>
      <c r="E51" s="37">
        <v>9113.3799999999992</v>
      </c>
      <c r="F51" s="37">
        <v>9148.869999999999</v>
      </c>
      <c r="G51" s="16">
        <v>15010.31</v>
      </c>
      <c r="H51" s="16">
        <v>9104.89</v>
      </c>
      <c r="I51" s="16">
        <v>8864.36</v>
      </c>
      <c r="J51" s="16"/>
      <c r="K51" s="16"/>
      <c r="L51" s="16"/>
      <c r="M51" s="16"/>
      <c r="N51" s="16"/>
      <c r="O51" s="16"/>
      <c r="P51" s="16"/>
      <c r="Q51" s="33">
        <f t="shared" si="4"/>
        <v>51241.81</v>
      </c>
      <c r="R51" s="32">
        <f t="shared" si="5"/>
        <v>0.4096526389843787</v>
      </c>
      <c r="T51" s="6"/>
    </row>
    <row r="52" spans="1:20" x14ac:dyDescent="0.3">
      <c r="A52" s="36">
        <v>5511</v>
      </c>
      <c r="B52" s="14" t="s">
        <v>34</v>
      </c>
      <c r="C52" s="15" t="s">
        <v>67</v>
      </c>
      <c r="D52" s="41">
        <v>3217928.9999999991</v>
      </c>
      <c r="E52" s="37">
        <v>350238.14</v>
      </c>
      <c r="F52" s="37">
        <v>310594.75</v>
      </c>
      <c r="G52" s="16">
        <v>314768.63999999972</v>
      </c>
      <c r="H52" s="16">
        <v>181922.91</v>
      </c>
      <c r="I52" s="16">
        <v>209161.31999999969</v>
      </c>
      <c r="J52" s="16"/>
      <c r="K52" s="16"/>
      <c r="L52" s="16"/>
      <c r="M52" s="16"/>
      <c r="N52" s="16"/>
      <c r="O52" s="16"/>
      <c r="P52" s="16"/>
      <c r="Q52" s="33">
        <f t="shared" si="4"/>
        <v>1366685.7599999993</v>
      </c>
      <c r="R52" s="32">
        <f t="shared" si="5"/>
        <v>0.42470973101022419</v>
      </c>
      <c r="T52" s="6"/>
    </row>
    <row r="53" spans="1:20" x14ac:dyDescent="0.3">
      <c r="A53" s="36">
        <v>5513</v>
      </c>
      <c r="B53" s="14" t="s">
        <v>34</v>
      </c>
      <c r="C53" s="15" t="s">
        <v>91</v>
      </c>
      <c r="D53" s="41">
        <v>3616550</v>
      </c>
      <c r="E53" s="37">
        <v>223313.54999999981</v>
      </c>
      <c r="F53" s="37">
        <v>286020.82999999978</v>
      </c>
      <c r="G53" s="16">
        <v>322394.42</v>
      </c>
      <c r="H53" s="16">
        <v>395600.45000000013</v>
      </c>
      <c r="I53" s="16">
        <v>340015.48</v>
      </c>
      <c r="J53" s="16"/>
      <c r="K53" s="16"/>
      <c r="L53" s="16"/>
      <c r="M53" s="16"/>
      <c r="N53" s="16"/>
      <c r="O53" s="16"/>
      <c r="P53" s="16"/>
      <c r="Q53" s="33">
        <f t="shared" si="4"/>
        <v>1567344.7299999997</v>
      </c>
      <c r="R53" s="32">
        <f t="shared" si="5"/>
        <v>0.43338118648988672</v>
      </c>
      <c r="T53" s="6"/>
    </row>
    <row r="54" spans="1:20" x14ac:dyDescent="0.3">
      <c r="A54" s="36">
        <v>5514</v>
      </c>
      <c r="B54" s="14" t="s">
        <v>34</v>
      </c>
      <c r="C54" s="15" t="s">
        <v>69</v>
      </c>
      <c r="D54" s="41">
        <v>945000</v>
      </c>
      <c r="E54" s="37">
        <v>19181.23</v>
      </c>
      <c r="F54" s="37">
        <v>40120.5</v>
      </c>
      <c r="G54" s="16">
        <v>63229.400000000009</v>
      </c>
      <c r="H54" s="16">
        <v>62703.440000000017</v>
      </c>
      <c r="I54" s="16">
        <v>146010.95000000001</v>
      </c>
      <c r="J54" s="16"/>
      <c r="K54" s="16"/>
      <c r="L54" s="16"/>
      <c r="M54" s="16"/>
      <c r="N54" s="16"/>
      <c r="O54" s="16"/>
      <c r="P54" s="16"/>
      <c r="Q54" s="33">
        <f t="shared" si="4"/>
        <v>331245.52</v>
      </c>
      <c r="R54" s="32">
        <f t="shared" si="5"/>
        <v>0.35052435978835983</v>
      </c>
      <c r="T54" s="6"/>
    </row>
    <row r="55" spans="1:20" ht="27" x14ac:dyDescent="0.3">
      <c r="A55" s="36">
        <v>5515</v>
      </c>
      <c r="B55" s="14" t="s">
        <v>34</v>
      </c>
      <c r="C55" s="15" t="s">
        <v>70</v>
      </c>
      <c r="D55" s="41">
        <v>690536.99999999988</v>
      </c>
      <c r="E55" s="37">
        <v>43603.040000000001</v>
      </c>
      <c r="F55" s="37">
        <v>42763.34</v>
      </c>
      <c r="G55" s="16">
        <v>54683.700000000033</v>
      </c>
      <c r="H55" s="16">
        <v>33039.359999999993</v>
      </c>
      <c r="I55" s="16">
        <v>46938.66000000004</v>
      </c>
      <c r="J55" s="16"/>
      <c r="K55" s="16"/>
      <c r="L55" s="16"/>
      <c r="M55" s="16"/>
      <c r="N55" s="16"/>
      <c r="O55" s="16"/>
      <c r="P55" s="16"/>
      <c r="Q55" s="33">
        <f t="shared" si="4"/>
        <v>221028.10000000006</v>
      </c>
      <c r="R55" s="32">
        <f t="shared" si="5"/>
        <v>0.32008147282477273</v>
      </c>
      <c r="T55" s="6"/>
    </row>
    <row r="56" spans="1:20" x14ac:dyDescent="0.3">
      <c r="A56" s="36">
        <v>5521</v>
      </c>
      <c r="B56" s="14" t="s">
        <v>34</v>
      </c>
      <c r="C56" s="15" t="s">
        <v>71</v>
      </c>
      <c r="D56" s="41">
        <v>2685920</v>
      </c>
      <c r="E56" s="37">
        <v>122950.4999999999</v>
      </c>
      <c r="F56" s="37">
        <v>122190.28999999991</v>
      </c>
      <c r="G56" s="16">
        <v>399330.44000000018</v>
      </c>
      <c r="H56" s="16">
        <v>149594.3299999999</v>
      </c>
      <c r="I56" s="16">
        <v>172304.28000000009</v>
      </c>
      <c r="J56" s="16"/>
      <c r="K56" s="16"/>
      <c r="L56" s="16"/>
      <c r="M56" s="16"/>
      <c r="N56" s="16"/>
      <c r="O56" s="16"/>
      <c r="P56" s="16"/>
      <c r="Q56" s="33">
        <f t="shared" si="4"/>
        <v>966369.83999999985</v>
      </c>
      <c r="R56" s="32">
        <f t="shared" si="5"/>
        <v>0.35979099898731154</v>
      </c>
      <c r="T56" s="6"/>
    </row>
    <row r="57" spans="1:20" x14ac:dyDescent="0.3">
      <c r="A57" s="36">
        <v>5522</v>
      </c>
      <c r="B57" s="14" t="s">
        <v>34</v>
      </c>
      <c r="C57" s="15" t="s">
        <v>72</v>
      </c>
      <c r="D57" s="41">
        <v>169120</v>
      </c>
      <c r="E57" s="37">
        <v>11378.38</v>
      </c>
      <c r="F57" s="37">
        <v>7757.8099999999986</v>
      </c>
      <c r="G57" s="16">
        <v>9659.32</v>
      </c>
      <c r="H57" s="16">
        <v>7955.2000000000007</v>
      </c>
      <c r="I57" s="16">
        <v>21533.98999999998</v>
      </c>
      <c r="J57" s="16"/>
      <c r="K57" s="16"/>
      <c r="L57" s="16"/>
      <c r="M57" s="16"/>
      <c r="N57" s="16"/>
      <c r="O57" s="16"/>
      <c r="P57" s="16"/>
      <c r="Q57" s="33">
        <f t="shared" si="4"/>
        <v>58284.699999999983</v>
      </c>
      <c r="R57" s="32">
        <f t="shared" si="5"/>
        <v>0.34463517029328278</v>
      </c>
      <c r="T57" s="6"/>
    </row>
    <row r="58" spans="1:20" x14ac:dyDescent="0.3">
      <c r="A58" s="36">
        <v>5524</v>
      </c>
      <c r="B58" s="14" t="s">
        <v>34</v>
      </c>
      <c r="C58" s="15" t="s">
        <v>73</v>
      </c>
      <c r="D58" s="41">
        <v>2008430</v>
      </c>
      <c r="E58" s="37">
        <v>63596.079999999987</v>
      </c>
      <c r="F58" s="37">
        <v>70358.739999999962</v>
      </c>
      <c r="G58" s="16">
        <v>82567.039999999979</v>
      </c>
      <c r="H58" s="16">
        <v>105277.0800000001</v>
      </c>
      <c r="I58" s="16">
        <v>194115.7500000002</v>
      </c>
      <c r="J58" s="16"/>
      <c r="K58" s="16"/>
      <c r="L58" s="16"/>
      <c r="M58" s="16"/>
      <c r="N58" s="16"/>
      <c r="O58" s="16"/>
      <c r="P58" s="16"/>
      <c r="Q58" s="33">
        <f t="shared" si="4"/>
        <v>515914.69000000029</v>
      </c>
      <c r="R58" s="32">
        <f t="shared" si="5"/>
        <v>0.2568746184830939</v>
      </c>
      <c r="T58" s="6"/>
    </row>
    <row r="59" spans="1:20" ht="27" x14ac:dyDescent="0.3">
      <c r="A59" s="36">
        <v>5525</v>
      </c>
      <c r="B59" s="14" t="s">
        <v>34</v>
      </c>
      <c r="C59" s="15" t="s">
        <v>74</v>
      </c>
      <c r="D59" s="41">
        <v>190000</v>
      </c>
      <c r="E59" s="37">
        <v>19769.87</v>
      </c>
      <c r="F59" s="37">
        <v>12381.61</v>
      </c>
      <c r="G59" s="16">
        <v>2154.88</v>
      </c>
      <c r="H59" s="16">
        <v>1529.88</v>
      </c>
      <c r="I59" s="16">
        <v>4478.6400000000003</v>
      </c>
      <c r="J59" s="16"/>
      <c r="K59" s="16"/>
      <c r="L59" s="16"/>
      <c r="M59" s="16"/>
      <c r="N59" s="16"/>
      <c r="O59" s="16"/>
      <c r="P59" s="16"/>
      <c r="Q59" s="33">
        <f t="shared" si="4"/>
        <v>40314.879999999997</v>
      </c>
      <c r="R59" s="32">
        <f t="shared" si="5"/>
        <v>0.21218357894736842</v>
      </c>
      <c r="T59" s="6"/>
    </row>
    <row r="60" spans="1:20" x14ac:dyDescent="0.3">
      <c r="A60" s="36">
        <v>5531</v>
      </c>
      <c r="B60" s="14" t="s">
        <v>34</v>
      </c>
      <c r="C60" s="15" t="s">
        <v>75</v>
      </c>
      <c r="D60" s="41">
        <v>96000</v>
      </c>
      <c r="E60" s="37">
        <v>434</v>
      </c>
      <c r="F60" s="37">
        <v>13541.31</v>
      </c>
      <c r="G60" s="16">
        <v>4507.57</v>
      </c>
      <c r="H60" s="16">
        <v>43240.350000000013</v>
      </c>
      <c r="I60" s="16">
        <v>29792.959999999999</v>
      </c>
      <c r="J60" s="16"/>
      <c r="K60" s="16"/>
      <c r="L60" s="16"/>
      <c r="M60" s="16"/>
      <c r="N60" s="16"/>
      <c r="O60" s="16"/>
      <c r="P60" s="16"/>
      <c r="Q60" s="33">
        <f t="shared" si="4"/>
        <v>91516.19</v>
      </c>
      <c r="R60" s="32">
        <f t="shared" si="5"/>
        <v>0.95329364583333331</v>
      </c>
      <c r="T60" s="6"/>
    </row>
    <row r="61" spans="1:20" x14ac:dyDescent="0.3">
      <c r="A61" s="36">
        <v>5532</v>
      </c>
      <c r="B61" s="14" t="s">
        <v>34</v>
      </c>
      <c r="C61" s="15" t="s">
        <v>92</v>
      </c>
      <c r="D61" s="41">
        <v>454728</v>
      </c>
      <c r="E61" s="37">
        <v>7133.170000000001</v>
      </c>
      <c r="F61" s="37">
        <v>68994.12</v>
      </c>
      <c r="G61" s="16">
        <v>35111.730000000003</v>
      </c>
      <c r="H61" s="16">
        <v>13096.05</v>
      </c>
      <c r="I61" s="16">
        <v>53518.44000000001</v>
      </c>
      <c r="J61" s="16"/>
      <c r="K61" s="16"/>
      <c r="L61" s="16"/>
      <c r="M61" s="16"/>
      <c r="N61" s="16"/>
      <c r="O61" s="16"/>
      <c r="P61" s="16"/>
      <c r="Q61" s="33">
        <f t="shared" si="4"/>
        <v>177853.51</v>
      </c>
      <c r="R61" s="32">
        <f t="shared" si="5"/>
        <v>0.39112064794778417</v>
      </c>
      <c r="T61" s="6"/>
    </row>
    <row r="62" spans="1:20" x14ac:dyDescent="0.3">
      <c r="A62" s="36">
        <v>5539</v>
      </c>
      <c r="B62" s="14" t="s">
        <v>34</v>
      </c>
      <c r="C62" s="15" t="s">
        <v>77</v>
      </c>
      <c r="D62" s="41">
        <v>36329.999999999993</v>
      </c>
      <c r="E62" s="37">
        <v>674.71</v>
      </c>
      <c r="F62" s="37">
        <v>1114.1600000000001</v>
      </c>
      <c r="G62" s="16">
        <v>484.1</v>
      </c>
      <c r="H62" s="16">
        <v>673.95</v>
      </c>
      <c r="I62" s="16">
        <v>635</v>
      </c>
      <c r="J62" s="16"/>
      <c r="K62" s="16"/>
      <c r="L62" s="16"/>
      <c r="M62" s="16"/>
      <c r="N62" s="16"/>
      <c r="O62" s="16"/>
      <c r="P62" s="16"/>
      <c r="Q62" s="33">
        <f t="shared" si="4"/>
        <v>3581.92</v>
      </c>
      <c r="R62" s="32">
        <f t="shared" si="5"/>
        <v>9.8593999449490807E-2</v>
      </c>
      <c r="T62" s="6"/>
    </row>
    <row r="63" spans="1:20" x14ac:dyDescent="0.3">
      <c r="A63" s="36">
        <v>5540</v>
      </c>
      <c r="B63" s="14" t="s">
        <v>34</v>
      </c>
      <c r="C63" s="15" t="s">
        <v>78</v>
      </c>
      <c r="D63" s="41">
        <v>1005521</v>
      </c>
      <c r="E63" s="37">
        <v>47753.059999999983</v>
      </c>
      <c r="F63" s="37">
        <v>54604.349999999969</v>
      </c>
      <c r="G63" s="16">
        <v>67006.59000000004</v>
      </c>
      <c r="H63" s="16">
        <v>53746.450000000033</v>
      </c>
      <c r="I63" s="16">
        <v>54403.990000000027</v>
      </c>
      <c r="J63" s="16"/>
      <c r="K63" s="16"/>
      <c r="L63" s="16"/>
      <c r="M63" s="16"/>
      <c r="N63" s="16"/>
      <c r="O63" s="16"/>
      <c r="P63" s="16"/>
      <c r="Q63" s="33">
        <f t="shared" si="4"/>
        <v>277514.44000000006</v>
      </c>
      <c r="R63" s="32">
        <f t="shared" si="5"/>
        <v>0.27599069537085757</v>
      </c>
      <c r="T63" s="6"/>
    </row>
    <row r="64" spans="1:20" x14ac:dyDescent="0.3">
      <c r="A64" s="36">
        <v>6010</v>
      </c>
      <c r="B64" s="14" t="s">
        <v>34</v>
      </c>
      <c r="C64" s="15" t="s">
        <v>93</v>
      </c>
      <c r="D64" s="41">
        <v>71270</v>
      </c>
      <c r="E64" s="37">
        <v>3052.91</v>
      </c>
      <c r="F64" s="37">
        <v>603.13</v>
      </c>
      <c r="G64" s="16">
        <v>1049.22</v>
      </c>
      <c r="H64" s="16">
        <v>19857.88</v>
      </c>
      <c r="I64" s="16">
        <v>838.77</v>
      </c>
      <c r="J64" s="16"/>
      <c r="K64" s="16"/>
      <c r="L64" s="16"/>
      <c r="M64" s="16"/>
      <c r="N64" s="16"/>
      <c r="O64" s="16"/>
      <c r="P64" s="16"/>
      <c r="Q64" s="33">
        <f t="shared" si="4"/>
        <v>25401.91</v>
      </c>
      <c r="R64" s="32">
        <f t="shared" si="5"/>
        <v>0.35641798793321172</v>
      </c>
      <c r="T64" s="6"/>
    </row>
    <row r="65" spans="1:18" s="20" customFormat="1" ht="9" customHeight="1" x14ac:dyDescent="0.3">
      <c r="A65" s="17"/>
      <c r="B65" s="18"/>
      <c r="C65" s="19"/>
      <c r="D65" s="21"/>
      <c r="E65" s="21"/>
      <c r="F65" s="21"/>
      <c r="G65" s="21"/>
      <c r="H65" s="22"/>
      <c r="I65" s="21"/>
      <c r="J65" s="21"/>
      <c r="K65" s="21"/>
      <c r="L65" s="21"/>
      <c r="M65" s="21"/>
      <c r="N65" s="21"/>
      <c r="O65" s="21"/>
      <c r="P65" s="21"/>
      <c r="Q65" s="34"/>
      <c r="R65" s="35"/>
    </row>
    <row r="66" spans="1:18" s="20" customFormat="1" ht="16.2" customHeight="1" x14ac:dyDescent="0.3">
      <c r="A66" s="17"/>
      <c r="B66" s="18"/>
      <c r="C66" s="19"/>
      <c r="D66" s="21"/>
      <c r="E66" s="21"/>
      <c r="F66" s="21"/>
      <c r="G66" s="21"/>
      <c r="H66" s="22"/>
      <c r="I66" s="21"/>
      <c r="J66" s="21"/>
      <c r="K66" s="21"/>
      <c r="L66" s="21"/>
      <c r="M66" s="21"/>
      <c r="N66" s="21"/>
      <c r="O66" s="21"/>
      <c r="P66" s="21"/>
      <c r="Q66" s="34"/>
      <c r="R66" s="35"/>
    </row>
    <row r="67" spans="1:18" x14ac:dyDescent="0.3">
      <c r="A67" s="8" t="s">
        <v>98</v>
      </c>
      <c r="B67" s="9"/>
      <c r="Q67" s="6"/>
      <c r="R67" s="23"/>
    </row>
    <row r="68" spans="1:18" s="10" customFormat="1" ht="27" x14ac:dyDescent="0.3">
      <c r="A68" s="44" t="s">
        <v>39</v>
      </c>
      <c r="B68" s="44" t="s">
        <v>81</v>
      </c>
      <c r="C68" s="44" t="s">
        <v>53</v>
      </c>
      <c r="D68" s="44" t="s">
        <v>38</v>
      </c>
      <c r="E68" s="44" t="s">
        <v>36</v>
      </c>
      <c r="F68" s="44" t="s">
        <v>37</v>
      </c>
      <c r="G68" s="44" t="s">
        <v>43</v>
      </c>
      <c r="H68" s="44" t="s">
        <v>44</v>
      </c>
      <c r="I68" s="44" t="s">
        <v>45</v>
      </c>
      <c r="J68" s="44" t="s">
        <v>46</v>
      </c>
      <c r="K68" s="44" t="s">
        <v>47</v>
      </c>
      <c r="L68" s="44" t="s">
        <v>48</v>
      </c>
      <c r="M68" s="44" t="s">
        <v>49</v>
      </c>
      <c r="N68" s="44" t="s">
        <v>50</v>
      </c>
      <c r="O68" s="44" t="s">
        <v>51</v>
      </c>
      <c r="P68" s="44" t="s">
        <v>52</v>
      </c>
      <c r="Q68" s="46" t="s">
        <v>82</v>
      </c>
      <c r="R68" s="47" t="s">
        <v>42</v>
      </c>
    </row>
    <row r="69" spans="1:18" x14ac:dyDescent="0.3">
      <c r="A69" s="24"/>
      <c r="B69" s="24"/>
      <c r="C69" s="13" t="s">
        <v>40</v>
      </c>
      <c r="D69" s="42">
        <f t="shared" ref="D69:Q69" si="6">SUM(D70:D72)</f>
        <v>1518344</v>
      </c>
      <c r="E69" s="42">
        <f t="shared" si="6"/>
        <v>232513.03</v>
      </c>
      <c r="F69" s="42">
        <f t="shared" si="6"/>
        <v>555895.43999999994</v>
      </c>
      <c r="G69" s="42">
        <f t="shared" si="6"/>
        <v>393300.16</v>
      </c>
      <c r="H69" s="42">
        <f t="shared" si="6"/>
        <v>209494.45</v>
      </c>
      <c r="I69" s="42">
        <f t="shared" si="6"/>
        <v>85292.45</v>
      </c>
      <c r="J69" s="42">
        <f t="shared" si="6"/>
        <v>0</v>
      </c>
      <c r="K69" s="42">
        <f t="shared" si="6"/>
        <v>0</v>
      </c>
      <c r="L69" s="42">
        <f t="shared" si="6"/>
        <v>0</v>
      </c>
      <c r="M69" s="42">
        <f t="shared" si="6"/>
        <v>0</v>
      </c>
      <c r="N69" s="42">
        <f t="shared" si="6"/>
        <v>0</v>
      </c>
      <c r="O69" s="42">
        <f t="shared" si="6"/>
        <v>0</v>
      </c>
      <c r="P69" s="42">
        <f t="shared" si="6"/>
        <v>0</v>
      </c>
      <c r="Q69" s="42">
        <f t="shared" si="6"/>
        <v>1476495.53</v>
      </c>
      <c r="R69" s="25">
        <f>Q69/D69</f>
        <v>0.97243808385978414</v>
      </c>
    </row>
    <row r="70" spans="1:18" x14ac:dyDescent="0.3">
      <c r="A70" s="40">
        <v>1551</v>
      </c>
      <c r="B70" s="14" t="s">
        <v>33</v>
      </c>
      <c r="C70" s="15" t="s">
        <v>83</v>
      </c>
      <c r="D70" s="26">
        <v>1254365</v>
      </c>
      <c r="E70" s="27">
        <v>232513.03</v>
      </c>
      <c r="F70" s="27">
        <v>555895.43999999994</v>
      </c>
      <c r="G70" s="16">
        <v>271788.15999999997</v>
      </c>
      <c r="H70" s="27">
        <v>130496.29</v>
      </c>
      <c r="I70" s="27">
        <v>63672.09</v>
      </c>
      <c r="J70" s="27"/>
      <c r="K70" s="27"/>
      <c r="L70" s="27"/>
      <c r="M70" s="27"/>
      <c r="N70" s="27"/>
      <c r="O70" s="27"/>
      <c r="P70" s="27"/>
      <c r="Q70" s="28">
        <f>E70+F70+G70+H70+I70+J70+K70+L70+M70+N70+O70+P70</f>
        <v>1254365.01</v>
      </c>
      <c r="R70" s="25">
        <f>Q70/D70</f>
        <v>1.0000000079721612</v>
      </c>
    </row>
    <row r="71" spans="1:18" x14ac:dyDescent="0.3">
      <c r="A71" s="40">
        <v>5511</v>
      </c>
      <c r="B71" s="14" t="s">
        <v>34</v>
      </c>
      <c r="C71" s="15" t="s">
        <v>67</v>
      </c>
      <c r="D71" s="26">
        <v>113979</v>
      </c>
      <c r="E71" s="29">
        <v>0</v>
      </c>
      <c r="F71" s="27">
        <v>0</v>
      </c>
      <c r="G71" s="16">
        <v>0</v>
      </c>
      <c r="H71" s="27">
        <v>78998.160000000018</v>
      </c>
      <c r="I71" s="27">
        <v>21620.36</v>
      </c>
      <c r="J71" s="27"/>
      <c r="K71" s="27"/>
      <c r="L71" s="27"/>
      <c r="M71" s="27"/>
      <c r="N71" s="27"/>
      <c r="O71" s="27"/>
      <c r="P71" s="27"/>
      <c r="Q71" s="28">
        <f t="shared" ref="Q71:Q72" si="7">E71+F71+G71+H71+I71+J71+K71+L71+M71+N71+O71+P71</f>
        <v>100618.52000000002</v>
      </c>
      <c r="R71" s="25">
        <f t="shared" ref="R71" si="8">Q71/D71</f>
        <v>0.88278121408329624</v>
      </c>
    </row>
    <row r="72" spans="1:18" ht="27" x14ac:dyDescent="0.3">
      <c r="A72" s="36">
        <v>5515</v>
      </c>
      <c r="B72" s="14" t="s">
        <v>34</v>
      </c>
      <c r="C72" s="15" t="s">
        <v>70</v>
      </c>
      <c r="D72" s="26">
        <v>150000</v>
      </c>
      <c r="E72" s="29">
        <v>0</v>
      </c>
      <c r="F72" s="27">
        <v>0</v>
      </c>
      <c r="G72" s="16">
        <v>121512</v>
      </c>
      <c r="H72" s="27">
        <v>0</v>
      </c>
      <c r="I72" s="27">
        <v>0</v>
      </c>
      <c r="J72" s="27"/>
      <c r="K72" s="27"/>
      <c r="L72" s="27"/>
      <c r="M72" s="27"/>
      <c r="N72" s="27"/>
      <c r="O72" s="27"/>
      <c r="P72" s="27"/>
      <c r="Q72" s="28">
        <f t="shared" si="7"/>
        <v>121512</v>
      </c>
      <c r="R72" s="25">
        <f>Q72/D72</f>
        <v>0.81008000000000002</v>
      </c>
    </row>
    <row r="74" spans="1:18" x14ac:dyDescent="0.3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3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workbookViewId="0">
      <selection activeCell="G4" sqref="G4:S4"/>
    </sheetView>
  </sheetViews>
  <sheetFormatPr defaultRowHeight="14.4" outlineLevelCol="1" x14ac:dyDescent="0.3"/>
  <cols>
    <col min="1" max="1" width="33.109375" style="61" customWidth="1"/>
    <col min="2" max="3" width="15.6640625" style="61" customWidth="1"/>
    <col min="4" max="4" width="9.88671875" style="61" bestFit="1" customWidth="1"/>
    <col min="5" max="5" width="60.44140625" style="61" bestFit="1" customWidth="1"/>
    <col min="6" max="6" width="9.88671875" style="61" customWidth="1"/>
    <col min="7" max="11" width="9.109375" style="61" customWidth="1"/>
    <col min="12" max="18" width="9.109375" style="61" hidden="1" customWidth="1" outlineLevel="1"/>
    <col min="19" max="19" width="9.6640625" style="61" customWidth="1" collapsed="1"/>
    <col min="20" max="20" width="9.88671875" style="61" customWidth="1"/>
    <col min="21" max="21" width="10.77734375" style="61" customWidth="1"/>
    <col min="22" max="22" width="0" style="61" hidden="1" customWidth="1"/>
    <col min="23" max="16384" width="8.88671875" style="61"/>
  </cols>
  <sheetData>
    <row r="1" spans="1:22" x14ac:dyDescent="0.3">
      <c r="A1" s="2" t="s">
        <v>114</v>
      </c>
      <c r="U1" s="70" t="s">
        <v>94</v>
      </c>
    </row>
    <row r="2" spans="1:22" x14ac:dyDescent="0.3">
      <c r="A2" s="4" t="s">
        <v>112</v>
      </c>
      <c r="F2" s="62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1"/>
      <c r="V2" s="71"/>
    </row>
    <row r="3" spans="1:22" x14ac:dyDescent="0.3">
      <c r="A3" s="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71"/>
      <c r="V3" s="71"/>
    </row>
    <row r="4" spans="1:22" x14ac:dyDescent="0.3">
      <c r="A4" s="2" t="s">
        <v>97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71"/>
      <c r="U4" s="71"/>
      <c r="V4" s="71"/>
    </row>
    <row r="5" spans="1:22" ht="6.75" customHeight="1" x14ac:dyDescent="0.3"/>
    <row r="6" spans="1:22" s="72" customFormat="1" ht="31.2" customHeight="1" x14ac:dyDescent="0.3">
      <c r="A6" s="54" t="s">
        <v>35</v>
      </c>
      <c r="B6" s="54" t="s">
        <v>0</v>
      </c>
      <c r="C6" s="54" t="s">
        <v>99</v>
      </c>
      <c r="D6" s="54" t="s">
        <v>39</v>
      </c>
      <c r="E6" s="54" t="s">
        <v>53</v>
      </c>
      <c r="F6" s="49" t="s">
        <v>38</v>
      </c>
      <c r="G6" s="54" t="s">
        <v>36</v>
      </c>
      <c r="H6" s="54" t="s">
        <v>37</v>
      </c>
      <c r="I6" s="54" t="s">
        <v>43</v>
      </c>
      <c r="J6" s="54" t="s">
        <v>44</v>
      </c>
      <c r="K6" s="54" t="s">
        <v>45</v>
      </c>
      <c r="L6" s="54" t="s">
        <v>46</v>
      </c>
      <c r="M6" s="54" t="s">
        <v>47</v>
      </c>
      <c r="N6" s="54" t="s">
        <v>48</v>
      </c>
      <c r="O6" s="54" t="s">
        <v>49</v>
      </c>
      <c r="P6" s="54" t="s">
        <v>50</v>
      </c>
      <c r="Q6" s="54" t="s">
        <v>51</v>
      </c>
      <c r="R6" s="48" t="s">
        <v>52</v>
      </c>
      <c r="S6" s="60" t="s">
        <v>40</v>
      </c>
      <c r="T6" s="60" t="s">
        <v>41</v>
      </c>
      <c r="U6" s="60" t="s">
        <v>42</v>
      </c>
    </row>
    <row r="7" spans="1:22" s="77" customFormat="1" ht="15.45" customHeight="1" x14ac:dyDescent="0.3">
      <c r="A7" s="73" t="s">
        <v>40</v>
      </c>
      <c r="B7" s="74"/>
      <c r="C7" s="74"/>
      <c r="D7" s="73" t="s">
        <v>40</v>
      </c>
      <c r="E7" s="74"/>
      <c r="F7" s="64">
        <f t="shared" ref="F7:R7" si="0">+F8+F36+F49+F60+F66+F72+F77+F81+F86+F114+F142+F170+F198+F226+F53</f>
        <v>53919885.404000007</v>
      </c>
      <c r="G7" s="64">
        <f>+G8+G36+G49+G60+G66+G72+G77+G81+G86+G114+G142+G170+G198+G226+G53</f>
        <v>3542911.47</v>
      </c>
      <c r="H7" s="64">
        <f t="shared" si="0"/>
        <v>3687699.1199999996</v>
      </c>
      <c r="I7" s="64">
        <f t="shared" si="0"/>
        <v>4423771.709999999</v>
      </c>
      <c r="J7" s="64">
        <f t="shared" si="0"/>
        <v>4426490.47</v>
      </c>
      <c r="K7" s="64">
        <f t="shared" si="0"/>
        <v>4651743.3599999994</v>
      </c>
      <c r="L7" s="64">
        <f t="shared" si="0"/>
        <v>0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 t="shared" si="0"/>
        <v>0</v>
      </c>
      <c r="R7" s="64">
        <f t="shared" si="0"/>
        <v>0</v>
      </c>
      <c r="S7" s="64">
        <f>+S8+S36+S49+S60+S66+S72+S77+S81+S86+S114+S142+S170+S198+S226+S53</f>
        <v>20732616.129999995</v>
      </c>
      <c r="T7" s="75">
        <f>F7-S7</f>
        <v>33187269.274000011</v>
      </c>
      <c r="U7" s="76">
        <f>S7/F7</f>
        <v>0.38450779289790482</v>
      </c>
    </row>
    <row r="8" spans="1:22" s="81" customFormat="1" ht="15.45" customHeight="1" x14ac:dyDescent="0.3">
      <c r="A8" s="57" t="s">
        <v>1</v>
      </c>
      <c r="B8" s="58" t="s">
        <v>54</v>
      </c>
      <c r="C8" s="58"/>
      <c r="D8" s="57"/>
      <c r="E8" s="78"/>
      <c r="F8" s="65">
        <f t="shared" ref="F8:R8" si="1">SUM(F9:F35)</f>
        <v>3274629.0582173569</v>
      </c>
      <c r="G8" s="65">
        <f>SUM(G9:G35)</f>
        <v>200748.53814000002</v>
      </c>
      <c r="H8" s="65">
        <f t="shared" si="1"/>
        <v>212448.07861000003</v>
      </c>
      <c r="I8" s="65">
        <f t="shared" si="1"/>
        <v>265100.30868602823</v>
      </c>
      <c r="J8" s="65">
        <f t="shared" si="1"/>
        <v>257392.77044000005</v>
      </c>
      <c r="K8" s="65">
        <f t="shared" si="1"/>
        <v>278963.06654637627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65">
        <f t="shared" si="1"/>
        <v>0</v>
      </c>
      <c r="P8" s="65">
        <f t="shared" si="1"/>
        <v>0</v>
      </c>
      <c r="Q8" s="65">
        <f t="shared" si="1"/>
        <v>0</v>
      </c>
      <c r="R8" s="65">
        <f t="shared" si="1"/>
        <v>0</v>
      </c>
      <c r="S8" s="79">
        <f>SUM(G8:R8)</f>
        <v>1214652.7624224047</v>
      </c>
      <c r="T8" s="79">
        <f>F8-S8</f>
        <v>2059976.2957949522</v>
      </c>
      <c r="U8" s="80">
        <f>S8/F8</f>
        <v>0.37092835274711622</v>
      </c>
    </row>
    <row r="9" spans="1:22" ht="15.45" customHeight="1" x14ac:dyDescent="0.3">
      <c r="A9" s="82" t="s">
        <v>1</v>
      </c>
      <c r="B9" s="59" t="s">
        <v>33</v>
      </c>
      <c r="C9" s="59" t="s">
        <v>100</v>
      </c>
      <c r="D9" s="55" t="s">
        <v>2</v>
      </c>
      <c r="E9" s="83" t="s">
        <v>55</v>
      </c>
      <c r="F9" s="66">
        <v>96751.854999999923</v>
      </c>
      <c r="G9" s="66">
        <v>0</v>
      </c>
      <c r="H9" s="67">
        <v>0</v>
      </c>
      <c r="I9" s="67">
        <v>1977.7671600000001</v>
      </c>
      <c r="J9" s="67">
        <v>26741.081099999999</v>
      </c>
      <c r="K9" s="67">
        <v>0</v>
      </c>
      <c r="L9" s="67"/>
      <c r="M9" s="67"/>
      <c r="N9" s="67"/>
      <c r="O9" s="67"/>
      <c r="P9" s="67"/>
      <c r="Q9" s="67"/>
      <c r="R9" s="67"/>
      <c r="S9" s="67">
        <f>SUM(G9:R9)</f>
        <v>28718.848259999999</v>
      </c>
      <c r="T9" s="67">
        <f t="shared" ref="T9:T74" si="2">F9-S9</f>
        <v>68033.006739999924</v>
      </c>
      <c r="U9" s="84">
        <f t="shared" ref="U9:U80" si="3">S9/F9</f>
        <v>0.29682994977202271</v>
      </c>
    </row>
    <row r="10" spans="1:22" ht="15.45" customHeight="1" x14ac:dyDescent="0.3">
      <c r="A10" s="82" t="s">
        <v>1</v>
      </c>
      <c r="B10" s="59" t="s">
        <v>33</v>
      </c>
      <c r="C10" s="59" t="s">
        <v>100</v>
      </c>
      <c r="D10" s="55" t="s">
        <v>3</v>
      </c>
      <c r="E10" s="83" t="s">
        <v>56</v>
      </c>
      <c r="F10" s="66">
        <v>8300</v>
      </c>
      <c r="G10" s="66">
        <v>0</v>
      </c>
      <c r="H10" s="67">
        <v>0</v>
      </c>
      <c r="I10" s="67">
        <v>0</v>
      </c>
      <c r="J10" s="67">
        <v>0</v>
      </c>
      <c r="K10" s="67">
        <v>3781.655960000001</v>
      </c>
      <c r="L10" s="67"/>
      <c r="M10" s="67"/>
      <c r="N10" s="67"/>
      <c r="O10" s="67"/>
      <c r="P10" s="67"/>
      <c r="Q10" s="67"/>
      <c r="R10" s="67"/>
      <c r="S10" s="67">
        <f>SUM(G10:R10)</f>
        <v>3781.655960000001</v>
      </c>
      <c r="T10" s="67">
        <f t="shared" si="2"/>
        <v>4518.344039999999</v>
      </c>
      <c r="U10" s="84">
        <f t="shared" si="3"/>
        <v>0.45562120000000011</v>
      </c>
    </row>
    <row r="11" spans="1:22" ht="15.45" customHeight="1" x14ac:dyDescent="0.3">
      <c r="A11" s="82" t="s">
        <v>1</v>
      </c>
      <c r="B11" s="59" t="s">
        <v>33</v>
      </c>
      <c r="C11" s="59" t="s">
        <v>100</v>
      </c>
      <c r="D11" s="55">
        <v>1551</v>
      </c>
      <c r="E11" s="83" t="s">
        <v>57</v>
      </c>
      <c r="F11" s="66">
        <v>176298.0086853519</v>
      </c>
      <c r="G11" s="66">
        <v>0</v>
      </c>
      <c r="H11" s="67">
        <v>0</v>
      </c>
      <c r="I11" s="67">
        <v>15652.96456602822</v>
      </c>
      <c r="J11" s="67">
        <v>0</v>
      </c>
      <c r="K11" s="67">
        <v>11570.68535637626</v>
      </c>
      <c r="L11" s="67"/>
      <c r="M11" s="67"/>
      <c r="N11" s="67"/>
      <c r="O11" s="67"/>
      <c r="P11" s="67"/>
      <c r="Q11" s="67"/>
      <c r="R11" s="67"/>
      <c r="S11" s="67">
        <f>SUM(G11:R11)</f>
        <v>27223.649922404482</v>
      </c>
      <c r="T11" s="67">
        <f t="shared" si="2"/>
        <v>149074.35876294744</v>
      </c>
      <c r="U11" s="84">
        <f t="shared" si="3"/>
        <v>0.15441836311941518</v>
      </c>
    </row>
    <row r="12" spans="1:22" ht="15.45" customHeight="1" x14ac:dyDescent="0.3">
      <c r="A12" s="82" t="s">
        <v>1</v>
      </c>
      <c r="B12" s="59" t="s">
        <v>33</v>
      </c>
      <c r="C12" s="59" t="s">
        <v>100</v>
      </c>
      <c r="D12" s="55">
        <v>1560</v>
      </c>
      <c r="E12" s="55" t="s">
        <v>84</v>
      </c>
      <c r="F12" s="66">
        <v>0</v>
      </c>
      <c r="G12" s="66">
        <v>584.7258700000001</v>
      </c>
      <c r="H12" s="67"/>
      <c r="I12" s="67"/>
      <c r="J12" s="67">
        <v>2369.4839999999999</v>
      </c>
      <c r="K12" s="67">
        <v>510.65418000000011</v>
      </c>
      <c r="L12" s="67"/>
      <c r="M12" s="67"/>
      <c r="N12" s="67"/>
      <c r="O12" s="67"/>
      <c r="P12" s="67"/>
      <c r="Q12" s="67"/>
      <c r="R12" s="67"/>
      <c r="S12" s="67">
        <f t="shared" ref="S12:S14" si="4">SUM(G12:R12)</f>
        <v>3464.8640500000001</v>
      </c>
      <c r="T12" s="67">
        <f t="shared" ref="T12" si="5">F12-S12</f>
        <v>-3464.8640500000001</v>
      </c>
      <c r="U12" s="84"/>
    </row>
    <row r="13" spans="1:22" ht="15.45" customHeight="1" x14ac:dyDescent="0.3">
      <c r="A13" s="82" t="s">
        <v>1</v>
      </c>
      <c r="B13" s="55" t="s">
        <v>34</v>
      </c>
      <c r="C13" s="59" t="s">
        <v>100</v>
      </c>
      <c r="D13" s="55" t="s">
        <v>96</v>
      </c>
      <c r="E13" s="85" t="s">
        <v>101</v>
      </c>
      <c r="F13" s="66">
        <v>829.99999999999989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67"/>
      <c r="M13" s="67"/>
      <c r="N13" s="67"/>
      <c r="O13" s="67"/>
      <c r="P13" s="67"/>
      <c r="Q13" s="67"/>
      <c r="R13" s="67"/>
      <c r="S13" s="67">
        <f t="shared" si="4"/>
        <v>0</v>
      </c>
      <c r="T13" s="67">
        <f>F13-S13</f>
        <v>829.99999999999989</v>
      </c>
      <c r="U13" s="84">
        <f>S13/F13</f>
        <v>0</v>
      </c>
    </row>
    <row r="14" spans="1:22" ht="15.45" customHeight="1" x14ac:dyDescent="0.3">
      <c r="A14" s="82" t="s">
        <v>1</v>
      </c>
      <c r="B14" s="55" t="s">
        <v>34</v>
      </c>
      <c r="C14" s="59" t="s">
        <v>100</v>
      </c>
      <c r="D14" s="55" t="s">
        <v>4</v>
      </c>
      <c r="E14" s="83" t="s">
        <v>58</v>
      </c>
      <c r="F14" s="66">
        <v>434954.12400000013</v>
      </c>
      <c r="G14" s="66">
        <v>35820.704210000004</v>
      </c>
      <c r="H14" s="67">
        <v>37825.355320000017</v>
      </c>
      <c r="I14" s="67">
        <v>39994.064170000012</v>
      </c>
      <c r="J14" s="67">
        <v>40490.049280000007</v>
      </c>
      <c r="K14" s="67">
        <v>42540.311159999997</v>
      </c>
      <c r="L14" s="67"/>
      <c r="M14" s="67"/>
      <c r="N14" s="67"/>
      <c r="O14" s="67"/>
      <c r="P14" s="67"/>
      <c r="Q14" s="67"/>
      <c r="R14" s="67"/>
      <c r="S14" s="67">
        <f t="shared" si="4"/>
        <v>196670.48414000002</v>
      </c>
      <c r="T14" s="67">
        <f t="shared" si="2"/>
        <v>238283.63986000011</v>
      </c>
      <c r="U14" s="84">
        <f t="shared" si="3"/>
        <v>0.45216374161795497</v>
      </c>
    </row>
    <row r="15" spans="1:22" ht="15.45" customHeight="1" x14ac:dyDescent="0.3">
      <c r="A15" s="82" t="s">
        <v>1</v>
      </c>
      <c r="B15" s="55" t="s">
        <v>34</v>
      </c>
      <c r="C15" s="59" t="s">
        <v>100</v>
      </c>
      <c r="D15" s="55" t="s">
        <v>5</v>
      </c>
      <c r="E15" s="83" t="s">
        <v>59</v>
      </c>
      <c r="F15" s="66">
        <v>554093.973</v>
      </c>
      <c r="G15" s="66">
        <v>39998.518380000009</v>
      </c>
      <c r="H15" s="67">
        <v>41992.681360000002</v>
      </c>
      <c r="I15" s="67">
        <v>42441.278100000003</v>
      </c>
      <c r="J15" s="67">
        <v>44354.915310000011</v>
      </c>
      <c r="K15" s="67">
        <v>46122.138030000002</v>
      </c>
      <c r="L15" s="67"/>
      <c r="M15" s="67"/>
      <c r="N15" s="67"/>
      <c r="O15" s="67"/>
      <c r="P15" s="67"/>
      <c r="Q15" s="67"/>
      <c r="R15" s="67"/>
      <c r="S15" s="67">
        <f t="shared" ref="S15:S35" si="6">SUM(G15:R15)</f>
        <v>214909.53118000002</v>
      </c>
      <c r="T15" s="67">
        <f t="shared" si="2"/>
        <v>339184.44181999995</v>
      </c>
      <c r="U15" s="84">
        <f t="shared" si="3"/>
        <v>0.38785755061804295</v>
      </c>
    </row>
    <row r="16" spans="1:22" ht="15.45" customHeight="1" x14ac:dyDescent="0.3">
      <c r="A16" s="82" t="s">
        <v>1</v>
      </c>
      <c r="B16" s="55" t="s">
        <v>34</v>
      </c>
      <c r="C16" s="59" t="s">
        <v>100</v>
      </c>
      <c r="D16" s="55" t="s">
        <v>6</v>
      </c>
      <c r="E16" s="83" t="s">
        <v>60</v>
      </c>
      <c r="F16" s="66">
        <v>39978.07600000003</v>
      </c>
      <c r="G16" s="66">
        <v>2004.06</v>
      </c>
      <c r="H16" s="67">
        <v>2449.29</v>
      </c>
      <c r="I16" s="67">
        <v>2422.304000000001</v>
      </c>
      <c r="J16" s="67">
        <v>2865.1795000000002</v>
      </c>
      <c r="K16" s="67">
        <v>4333.259</v>
      </c>
      <c r="L16" s="67"/>
      <c r="M16" s="67"/>
      <c r="N16" s="67"/>
      <c r="O16" s="67"/>
      <c r="P16" s="67"/>
      <c r="Q16" s="67"/>
      <c r="R16" s="67"/>
      <c r="S16" s="67">
        <f t="shared" si="6"/>
        <v>14074.092500000001</v>
      </c>
      <c r="T16" s="67">
        <f t="shared" si="2"/>
        <v>25903.983500000031</v>
      </c>
      <c r="U16" s="84">
        <f t="shared" si="3"/>
        <v>0.35204526851167101</v>
      </c>
    </row>
    <row r="17" spans="1:21" ht="15.45" customHeight="1" x14ac:dyDescent="0.3">
      <c r="A17" s="82" t="s">
        <v>1</v>
      </c>
      <c r="B17" s="55" t="s">
        <v>34</v>
      </c>
      <c r="C17" s="59" t="s">
        <v>100</v>
      </c>
      <c r="D17" s="55" t="s">
        <v>7</v>
      </c>
      <c r="E17" s="83" t="s">
        <v>61</v>
      </c>
      <c r="F17" s="66">
        <v>76172.106000000073</v>
      </c>
      <c r="G17" s="66">
        <v>234.309</v>
      </c>
      <c r="H17" s="67">
        <v>602.80500000000006</v>
      </c>
      <c r="I17" s="67">
        <v>186.16900000000001</v>
      </c>
      <c r="J17" s="67">
        <v>2652.0990000000002</v>
      </c>
      <c r="K17" s="67">
        <v>15083.59</v>
      </c>
      <c r="L17" s="67"/>
      <c r="M17" s="67"/>
      <c r="N17" s="67"/>
      <c r="O17" s="67"/>
      <c r="P17" s="67"/>
      <c r="Q17" s="67"/>
      <c r="R17" s="67"/>
      <c r="S17" s="67">
        <f t="shared" si="6"/>
        <v>18758.972000000002</v>
      </c>
      <c r="T17" s="67">
        <f t="shared" si="2"/>
        <v>57413.134000000071</v>
      </c>
      <c r="U17" s="84">
        <f t="shared" si="3"/>
        <v>0.24627088556537985</v>
      </c>
    </row>
    <row r="18" spans="1:21" ht="15.45" customHeight="1" x14ac:dyDescent="0.3">
      <c r="A18" s="82" t="s">
        <v>1</v>
      </c>
      <c r="B18" s="55" t="s">
        <v>34</v>
      </c>
      <c r="C18" s="59" t="s">
        <v>100</v>
      </c>
      <c r="D18" s="55" t="s">
        <v>8</v>
      </c>
      <c r="E18" s="83" t="s">
        <v>62</v>
      </c>
      <c r="F18" s="66">
        <v>4962.0999999999976</v>
      </c>
      <c r="G18" s="66">
        <v>582.35804000000007</v>
      </c>
      <c r="H18" s="67">
        <v>225.62106</v>
      </c>
      <c r="I18" s="67">
        <v>304.30518999999998</v>
      </c>
      <c r="J18" s="67">
        <v>143.11358000000001</v>
      </c>
      <c r="K18" s="67">
        <v>82.510610000000014</v>
      </c>
      <c r="L18" s="67"/>
      <c r="M18" s="67"/>
      <c r="N18" s="67"/>
      <c r="O18" s="67"/>
      <c r="P18" s="67"/>
      <c r="Q18" s="67"/>
      <c r="R18" s="67"/>
      <c r="S18" s="67">
        <f t="shared" si="6"/>
        <v>1337.9084800000001</v>
      </c>
      <c r="T18" s="67">
        <f t="shared" si="2"/>
        <v>3624.1915199999976</v>
      </c>
      <c r="U18" s="84">
        <f t="shared" si="3"/>
        <v>0.26962545696378565</v>
      </c>
    </row>
    <row r="19" spans="1:21" ht="15.45" customHeight="1" x14ac:dyDescent="0.3">
      <c r="A19" s="82" t="s">
        <v>1</v>
      </c>
      <c r="B19" s="55" t="s">
        <v>34</v>
      </c>
      <c r="C19" s="59" t="s">
        <v>100</v>
      </c>
      <c r="D19" s="55" t="s">
        <v>9</v>
      </c>
      <c r="E19" s="83" t="s">
        <v>63</v>
      </c>
      <c r="F19" s="66">
        <v>332035.94353200262</v>
      </c>
      <c r="G19" s="66">
        <v>26922.006440000001</v>
      </c>
      <c r="H19" s="67">
        <v>28449.17125000001</v>
      </c>
      <c r="I19" s="67">
        <v>29236.66604</v>
      </c>
      <c r="J19" s="67">
        <v>30114.780460000002</v>
      </c>
      <c r="K19" s="67">
        <v>31849.030180000009</v>
      </c>
      <c r="L19" s="67"/>
      <c r="M19" s="67"/>
      <c r="N19" s="67"/>
      <c r="O19" s="67"/>
      <c r="P19" s="67"/>
      <c r="Q19" s="67"/>
      <c r="R19" s="67"/>
      <c r="S19" s="67">
        <f t="shared" si="6"/>
        <v>146571.65437</v>
      </c>
      <c r="T19" s="67">
        <f t="shared" si="2"/>
        <v>185464.28916200262</v>
      </c>
      <c r="U19" s="84">
        <f t="shared" si="3"/>
        <v>0.44143309549820769</v>
      </c>
    </row>
    <row r="20" spans="1:21" ht="15.45" customHeight="1" x14ac:dyDescent="0.3">
      <c r="A20" s="82" t="s">
        <v>1</v>
      </c>
      <c r="B20" s="55" t="s">
        <v>34</v>
      </c>
      <c r="C20" s="59" t="s">
        <v>100</v>
      </c>
      <c r="D20" s="55" t="s">
        <v>10</v>
      </c>
      <c r="E20" s="83" t="s">
        <v>64</v>
      </c>
      <c r="F20" s="66">
        <v>112341.4000000001</v>
      </c>
      <c r="G20" s="66">
        <v>8494.6111599999986</v>
      </c>
      <c r="H20" s="67">
        <v>8322.9481899999992</v>
      </c>
      <c r="I20" s="67">
        <v>8515.9445799999994</v>
      </c>
      <c r="J20" s="67">
        <v>8303.9900399999988</v>
      </c>
      <c r="K20" s="67">
        <v>7646.670619999999</v>
      </c>
      <c r="L20" s="67"/>
      <c r="M20" s="67"/>
      <c r="N20" s="67"/>
      <c r="O20" s="67"/>
      <c r="P20" s="67"/>
      <c r="Q20" s="67"/>
      <c r="R20" s="67"/>
      <c r="S20" s="67">
        <f t="shared" si="6"/>
        <v>41284.164589999993</v>
      </c>
      <c r="T20" s="67">
        <f t="shared" si="2"/>
        <v>71057.23541000011</v>
      </c>
      <c r="U20" s="84">
        <f t="shared" si="3"/>
        <v>0.36748842893180927</v>
      </c>
    </row>
    <row r="21" spans="1:21" ht="15.45" customHeight="1" x14ac:dyDescent="0.3">
      <c r="A21" s="82" t="s">
        <v>1</v>
      </c>
      <c r="B21" s="55" t="s">
        <v>34</v>
      </c>
      <c r="C21" s="59" t="s">
        <v>100</v>
      </c>
      <c r="D21" s="55" t="s">
        <v>11</v>
      </c>
      <c r="E21" s="83" t="s">
        <v>65</v>
      </c>
      <c r="F21" s="66">
        <v>11316.22</v>
      </c>
      <c r="G21" s="66">
        <v>882.53568000000018</v>
      </c>
      <c r="H21" s="67">
        <v>422.25835000000012</v>
      </c>
      <c r="I21" s="67">
        <v>198.33430999999999</v>
      </c>
      <c r="J21" s="67">
        <v>552.84391000000005</v>
      </c>
      <c r="K21" s="67">
        <v>1915.7014200000001</v>
      </c>
      <c r="L21" s="67"/>
      <c r="M21" s="67"/>
      <c r="N21" s="67"/>
      <c r="O21" s="67"/>
      <c r="P21" s="67"/>
      <c r="Q21" s="67"/>
      <c r="R21" s="67"/>
      <c r="S21" s="67">
        <f t="shared" si="6"/>
        <v>3971.6736700000001</v>
      </c>
      <c r="T21" s="67">
        <f t="shared" si="2"/>
        <v>7344.5463299999992</v>
      </c>
      <c r="U21" s="84">
        <f t="shared" si="3"/>
        <v>0.35097176177204054</v>
      </c>
    </row>
    <row r="22" spans="1:21" ht="15.45" customHeight="1" x14ac:dyDescent="0.3">
      <c r="A22" s="82" t="s">
        <v>1</v>
      </c>
      <c r="B22" s="55" t="s">
        <v>34</v>
      </c>
      <c r="C22" s="59" t="s">
        <v>100</v>
      </c>
      <c r="D22" s="55" t="s">
        <v>12</v>
      </c>
      <c r="E22" s="83" t="s">
        <v>66</v>
      </c>
      <c r="F22" s="66">
        <v>6025.7999999999993</v>
      </c>
      <c r="G22" s="66">
        <v>567.02668000000006</v>
      </c>
      <c r="H22" s="67">
        <v>759.72125000000017</v>
      </c>
      <c r="I22" s="67">
        <v>956.8356</v>
      </c>
      <c r="J22" s="67">
        <v>743.9041000000002</v>
      </c>
      <c r="K22" s="67">
        <v>520.36597000000006</v>
      </c>
      <c r="L22" s="67"/>
      <c r="M22" s="67"/>
      <c r="N22" s="67"/>
      <c r="O22" s="67"/>
      <c r="P22" s="67"/>
      <c r="Q22" s="67"/>
      <c r="R22" s="67"/>
      <c r="S22" s="67">
        <f t="shared" si="6"/>
        <v>3547.8536000000004</v>
      </c>
      <c r="T22" s="67">
        <f t="shared" si="2"/>
        <v>2477.9463999999989</v>
      </c>
      <c r="U22" s="84">
        <f t="shared" si="3"/>
        <v>0.5887771914102693</v>
      </c>
    </row>
    <row r="23" spans="1:21" ht="15.45" customHeight="1" x14ac:dyDescent="0.3">
      <c r="A23" s="82" t="s">
        <v>1</v>
      </c>
      <c r="B23" s="55" t="s">
        <v>34</v>
      </c>
      <c r="C23" s="59" t="s">
        <v>100</v>
      </c>
      <c r="D23" s="55" t="s">
        <v>13</v>
      </c>
      <c r="E23" s="83" t="s">
        <v>67</v>
      </c>
      <c r="F23" s="66">
        <v>267088.10700000043</v>
      </c>
      <c r="G23" s="66">
        <v>29069.765620000009</v>
      </c>
      <c r="H23" s="67">
        <v>25779.364249999991</v>
      </c>
      <c r="I23" s="67">
        <v>26125.79712000001</v>
      </c>
      <c r="J23" s="67">
        <v>15122.83656</v>
      </c>
      <c r="K23" s="67">
        <v>17360.38956</v>
      </c>
      <c r="L23" s="67"/>
      <c r="M23" s="67"/>
      <c r="N23" s="67"/>
      <c r="O23" s="67"/>
      <c r="P23" s="67"/>
      <c r="Q23" s="67"/>
      <c r="R23" s="67"/>
      <c r="S23" s="67">
        <f t="shared" si="6"/>
        <v>113458.15311</v>
      </c>
      <c r="T23" s="67">
        <f t="shared" si="2"/>
        <v>153629.95389000041</v>
      </c>
      <c r="U23" s="84">
        <f t="shared" si="3"/>
        <v>0.42479672488749121</v>
      </c>
    </row>
    <row r="24" spans="1:21" ht="15.45" customHeight="1" x14ac:dyDescent="0.3">
      <c r="A24" s="82" t="s">
        <v>1</v>
      </c>
      <c r="B24" s="55" t="s">
        <v>34</v>
      </c>
      <c r="C24" s="59" t="s">
        <v>100</v>
      </c>
      <c r="D24" s="55" t="s">
        <v>14</v>
      </c>
      <c r="E24" s="83" t="s">
        <v>68</v>
      </c>
      <c r="F24" s="66">
        <v>284989.1700000008</v>
      </c>
      <c r="G24" s="66">
        <v>17128.293949999999</v>
      </c>
      <c r="H24" s="67">
        <v>22410.940619999968</v>
      </c>
      <c r="I24" s="67">
        <v>25035.38631000002</v>
      </c>
      <c r="J24" s="67">
        <v>32399.167580000008</v>
      </c>
      <c r="K24" s="67">
        <v>26314.204349999971</v>
      </c>
      <c r="L24" s="67"/>
      <c r="M24" s="67"/>
      <c r="N24" s="67"/>
      <c r="O24" s="67"/>
      <c r="P24" s="67"/>
      <c r="Q24" s="67"/>
      <c r="R24" s="67"/>
      <c r="S24" s="67">
        <f t="shared" si="6"/>
        <v>123287.99280999997</v>
      </c>
      <c r="T24" s="67">
        <f t="shared" si="2"/>
        <v>161701.17719000083</v>
      </c>
      <c r="U24" s="84">
        <f t="shared" si="3"/>
        <v>0.43260588747986328</v>
      </c>
    </row>
    <row r="25" spans="1:21" ht="15.45" customHeight="1" x14ac:dyDescent="0.3">
      <c r="A25" s="82" t="s">
        <v>1</v>
      </c>
      <c r="B25" s="55" t="s">
        <v>34</v>
      </c>
      <c r="C25" s="59" t="s">
        <v>100</v>
      </c>
      <c r="D25" s="55" t="s">
        <v>15</v>
      </c>
      <c r="E25" s="83" t="s">
        <v>69</v>
      </c>
      <c r="F25" s="66">
        <v>76276.999999999985</v>
      </c>
      <c r="G25" s="66">
        <v>1592.0420899999999</v>
      </c>
      <c r="H25" s="67">
        <v>3330.0014999999999</v>
      </c>
      <c r="I25" s="67">
        <v>5248.0402000000004</v>
      </c>
      <c r="J25" s="67">
        <v>5204.3855199999998</v>
      </c>
      <c r="K25" s="67">
        <v>12118.90885</v>
      </c>
      <c r="L25" s="67"/>
      <c r="M25" s="67"/>
      <c r="N25" s="67"/>
      <c r="O25" s="67"/>
      <c r="P25" s="67"/>
      <c r="Q25" s="67"/>
      <c r="R25" s="67"/>
      <c r="S25" s="67">
        <f t="shared" si="6"/>
        <v>27493.37816</v>
      </c>
      <c r="T25" s="67">
        <f t="shared" si="2"/>
        <v>48783.621839999985</v>
      </c>
      <c r="U25" s="84">
        <f t="shared" si="3"/>
        <v>0.36044126224156697</v>
      </c>
    </row>
    <row r="26" spans="1:21" ht="15.45" customHeight="1" x14ac:dyDescent="0.3">
      <c r="A26" s="82" t="s">
        <v>1</v>
      </c>
      <c r="B26" s="55" t="s">
        <v>34</v>
      </c>
      <c r="C26" s="59" t="s">
        <v>100</v>
      </c>
      <c r="D26" s="55" t="s">
        <v>16</v>
      </c>
      <c r="E26" s="83" t="s">
        <v>70</v>
      </c>
      <c r="F26" s="66">
        <v>63193.001000000077</v>
      </c>
      <c r="G26" s="66">
        <v>3653.4300899999998</v>
      </c>
      <c r="H26" s="67">
        <v>4456.20316</v>
      </c>
      <c r="I26" s="67">
        <v>4785.9987000000001</v>
      </c>
      <c r="J26" s="67">
        <v>2847.7222400000001</v>
      </c>
      <c r="K26" s="67">
        <v>3961.25414</v>
      </c>
      <c r="L26" s="67"/>
      <c r="M26" s="67"/>
      <c r="N26" s="67"/>
      <c r="O26" s="67"/>
      <c r="P26" s="67"/>
      <c r="Q26" s="67"/>
      <c r="R26" s="67"/>
      <c r="S26" s="67">
        <f t="shared" si="6"/>
        <v>19704.608329999999</v>
      </c>
      <c r="T26" s="67">
        <f t="shared" si="2"/>
        <v>43488.392670000074</v>
      </c>
      <c r="U26" s="84">
        <f t="shared" si="3"/>
        <v>0.31181630905612434</v>
      </c>
    </row>
    <row r="27" spans="1:21" ht="15.45" customHeight="1" x14ac:dyDescent="0.3">
      <c r="A27" s="82" t="s">
        <v>1</v>
      </c>
      <c r="B27" s="55" t="s">
        <v>34</v>
      </c>
      <c r="C27" s="59" t="s">
        <v>100</v>
      </c>
      <c r="D27" s="55" t="s">
        <v>17</v>
      </c>
      <c r="E27" s="83" t="s">
        <v>71</v>
      </c>
      <c r="F27" s="66">
        <v>292306.51000000018</v>
      </c>
      <c r="G27" s="66">
        <v>15757.24116</v>
      </c>
      <c r="H27" s="67">
        <v>12837.09382</v>
      </c>
      <c r="I27" s="67">
        <v>38149.193950000001</v>
      </c>
      <c r="J27" s="67">
        <v>16440.16648</v>
      </c>
      <c r="K27" s="67">
        <v>16556.439599999991</v>
      </c>
      <c r="L27" s="67"/>
      <c r="M27" s="67"/>
      <c r="N27" s="67"/>
      <c r="O27" s="67"/>
      <c r="P27" s="67"/>
      <c r="Q27" s="67"/>
      <c r="R27" s="67"/>
      <c r="S27" s="67">
        <f t="shared" si="6"/>
        <v>99740.135009999998</v>
      </c>
      <c r="T27" s="67">
        <f t="shared" si="2"/>
        <v>192566.37499000019</v>
      </c>
      <c r="U27" s="84">
        <f t="shared" si="3"/>
        <v>0.34121763148552503</v>
      </c>
    </row>
    <row r="28" spans="1:21" ht="15.45" customHeight="1" x14ac:dyDescent="0.3">
      <c r="A28" s="82" t="s">
        <v>1</v>
      </c>
      <c r="B28" s="55" t="s">
        <v>34</v>
      </c>
      <c r="C28" s="59" t="s">
        <v>100</v>
      </c>
      <c r="D28" s="55" t="s">
        <v>18</v>
      </c>
      <c r="E28" s="83" t="s">
        <v>72</v>
      </c>
      <c r="F28" s="66">
        <v>12939.910000000031</v>
      </c>
      <c r="G28" s="66">
        <v>837.98910000000024</v>
      </c>
      <c r="H28" s="67">
        <v>545.83035000000007</v>
      </c>
      <c r="I28" s="67">
        <v>554.40386000000001</v>
      </c>
      <c r="J28" s="67">
        <v>519.13971000000004</v>
      </c>
      <c r="K28" s="67">
        <v>1675.0044399999999</v>
      </c>
      <c r="L28" s="67"/>
      <c r="M28" s="67"/>
      <c r="N28" s="67"/>
      <c r="O28" s="67"/>
      <c r="P28" s="67"/>
      <c r="Q28" s="67"/>
      <c r="R28" s="67"/>
      <c r="S28" s="67">
        <f t="shared" si="6"/>
        <v>4132.3674600000004</v>
      </c>
      <c r="T28" s="67">
        <f t="shared" si="2"/>
        <v>8807.5425400000313</v>
      </c>
      <c r="U28" s="84">
        <f t="shared" si="3"/>
        <v>0.31935055653400918</v>
      </c>
    </row>
    <row r="29" spans="1:21" ht="15.45" customHeight="1" x14ac:dyDescent="0.3">
      <c r="A29" s="82" t="s">
        <v>1</v>
      </c>
      <c r="B29" s="55" t="s">
        <v>34</v>
      </c>
      <c r="C29" s="59" t="s">
        <v>100</v>
      </c>
      <c r="D29" s="55" t="s">
        <v>19</v>
      </c>
      <c r="E29" s="83" t="s">
        <v>73</v>
      </c>
      <c r="F29" s="66">
        <v>215657.16999999969</v>
      </c>
      <c r="G29" s="66">
        <v>8147.1754100000026</v>
      </c>
      <c r="H29" s="67">
        <v>7826.4377600000007</v>
      </c>
      <c r="I29" s="67">
        <v>9748.331110000001</v>
      </c>
      <c r="J29" s="67">
        <v>12248.308859999999</v>
      </c>
      <c r="K29" s="67">
        <v>19592.60060999999</v>
      </c>
      <c r="L29" s="67"/>
      <c r="M29" s="67"/>
      <c r="N29" s="67"/>
      <c r="O29" s="67"/>
      <c r="P29" s="67"/>
      <c r="Q29" s="67"/>
      <c r="R29" s="67"/>
      <c r="S29" s="67">
        <f t="shared" si="6"/>
        <v>57562.853749999995</v>
      </c>
      <c r="T29" s="67">
        <f t="shared" si="2"/>
        <v>158094.31624999968</v>
      </c>
      <c r="U29" s="84">
        <f t="shared" si="3"/>
        <v>0.26691833964991785</v>
      </c>
    </row>
    <row r="30" spans="1:21" ht="15.45" customHeight="1" x14ac:dyDescent="0.3">
      <c r="A30" s="82" t="s">
        <v>1</v>
      </c>
      <c r="B30" s="55" t="s">
        <v>34</v>
      </c>
      <c r="C30" s="59" t="s">
        <v>100</v>
      </c>
      <c r="D30" s="55" t="s">
        <v>20</v>
      </c>
      <c r="E30" s="83" t="s">
        <v>74</v>
      </c>
      <c r="F30" s="66">
        <v>15769.999999999991</v>
      </c>
      <c r="G30" s="66">
        <v>1640.89921</v>
      </c>
      <c r="H30" s="67">
        <v>1027.67363</v>
      </c>
      <c r="I30" s="67">
        <v>178.85504</v>
      </c>
      <c r="J30" s="67">
        <v>126.98004</v>
      </c>
      <c r="K30" s="67">
        <v>371.72712000000013</v>
      </c>
      <c r="L30" s="67"/>
      <c r="M30" s="67"/>
      <c r="N30" s="67"/>
      <c r="O30" s="67"/>
      <c r="P30" s="67"/>
      <c r="Q30" s="67"/>
      <c r="R30" s="67"/>
      <c r="S30" s="67">
        <f t="shared" si="6"/>
        <v>3346.1350399999997</v>
      </c>
      <c r="T30" s="67">
        <f t="shared" si="2"/>
        <v>12423.864959999992</v>
      </c>
      <c r="U30" s="84">
        <f t="shared" si="3"/>
        <v>0.21218357894736853</v>
      </c>
    </row>
    <row r="31" spans="1:21" ht="15.45" customHeight="1" x14ac:dyDescent="0.3">
      <c r="A31" s="82" t="s">
        <v>1</v>
      </c>
      <c r="B31" s="55" t="s">
        <v>34</v>
      </c>
      <c r="C31" s="59" t="s">
        <v>100</v>
      </c>
      <c r="D31" s="55" t="s">
        <v>21</v>
      </c>
      <c r="E31" s="83" t="s">
        <v>75</v>
      </c>
      <c r="F31" s="66">
        <v>7968</v>
      </c>
      <c r="G31" s="66">
        <v>36.022000000000013</v>
      </c>
      <c r="H31" s="67">
        <v>1123.9287300000001</v>
      </c>
      <c r="I31" s="67">
        <v>374.12831000000011</v>
      </c>
      <c r="J31" s="67">
        <v>3588.9490500000002</v>
      </c>
      <c r="K31" s="67">
        <v>2472.8156800000002</v>
      </c>
      <c r="L31" s="67"/>
      <c r="M31" s="67"/>
      <c r="N31" s="67"/>
      <c r="O31" s="67"/>
      <c r="P31" s="67"/>
      <c r="Q31" s="67"/>
      <c r="R31" s="67"/>
      <c r="S31" s="67">
        <f t="shared" si="6"/>
        <v>7595.8437699999995</v>
      </c>
      <c r="T31" s="67">
        <f t="shared" si="2"/>
        <v>372.15623000000051</v>
      </c>
      <c r="U31" s="84">
        <f t="shared" si="3"/>
        <v>0.95329364583333331</v>
      </c>
    </row>
    <row r="32" spans="1:21" ht="15.45" customHeight="1" x14ac:dyDescent="0.3">
      <c r="A32" s="82" t="s">
        <v>1</v>
      </c>
      <c r="B32" s="55" t="s">
        <v>34</v>
      </c>
      <c r="C32" s="59" t="s">
        <v>100</v>
      </c>
      <c r="D32" s="55" t="s">
        <v>22</v>
      </c>
      <c r="E32" s="83" t="s">
        <v>76</v>
      </c>
      <c r="F32" s="66">
        <v>74080.949999999881</v>
      </c>
      <c r="G32" s="66">
        <v>1293.19784</v>
      </c>
      <c r="H32" s="67">
        <v>6280.3232700000008</v>
      </c>
      <c r="I32" s="67">
        <v>6567.1210700000001</v>
      </c>
      <c r="J32" s="67">
        <v>2180.44362</v>
      </c>
      <c r="K32" s="67">
        <v>7183.7105800000018</v>
      </c>
      <c r="L32" s="67"/>
      <c r="M32" s="67"/>
      <c r="N32" s="67"/>
      <c r="O32" s="67"/>
      <c r="P32" s="67"/>
      <c r="Q32" s="67"/>
      <c r="R32" s="67"/>
      <c r="S32" s="67">
        <f t="shared" si="6"/>
        <v>23504.796380000003</v>
      </c>
      <c r="T32" s="67">
        <f t="shared" si="2"/>
        <v>50576.153619999881</v>
      </c>
      <c r="U32" s="84">
        <f t="shared" si="3"/>
        <v>0.31728529912210957</v>
      </c>
    </row>
    <row r="33" spans="1:21" ht="15.45" customHeight="1" x14ac:dyDescent="0.3">
      <c r="A33" s="82" t="s">
        <v>1</v>
      </c>
      <c r="B33" s="55" t="s">
        <v>34</v>
      </c>
      <c r="C33" s="59" t="s">
        <v>100</v>
      </c>
      <c r="D33" s="55" t="s">
        <v>23</v>
      </c>
      <c r="E33" s="83" t="s">
        <v>77</v>
      </c>
      <c r="F33" s="66">
        <v>3015.389999999994</v>
      </c>
      <c r="G33" s="66">
        <v>64.612130000000008</v>
      </c>
      <c r="H33" s="67">
        <v>156.13498000000001</v>
      </c>
      <c r="I33" s="67">
        <v>40.18030000000001</v>
      </c>
      <c r="J33" s="67">
        <v>55.937849999999997</v>
      </c>
      <c r="K33" s="67">
        <v>52.705000000000013</v>
      </c>
      <c r="L33" s="67"/>
      <c r="M33" s="67"/>
      <c r="N33" s="67"/>
      <c r="O33" s="67"/>
      <c r="P33" s="67"/>
      <c r="Q33" s="67"/>
      <c r="R33" s="67"/>
      <c r="S33" s="67">
        <f t="shared" si="6"/>
        <v>369.57026000000008</v>
      </c>
      <c r="T33" s="67">
        <f t="shared" si="2"/>
        <v>2645.819739999994</v>
      </c>
      <c r="U33" s="84">
        <f t="shared" si="3"/>
        <v>0.12256134695677866</v>
      </c>
    </row>
    <row r="34" spans="1:21" ht="15.45" customHeight="1" x14ac:dyDescent="0.3">
      <c r="A34" s="82" t="s">
        <v>1</v>
      </c>
      <c r="B34" s="55" t="s">
        <v>34</v>
      </c>
      <c r="C34" s="59" t="s">
        <v>100</v>
      </c>
      <c r="D34" s="55" t="s">
        <v>24</v>
      </c>
      <c r="E34" s="83" t="s">
        <v>78</v>
      </c>
      <c r="F34" s="66">
        <v>101368.8340000005</v>
      </c>
      <c r="G34" s="66">
        <v>5183.62255</v>
      </c>
      <c r="H34" s="67">
        <v>5574.2349699999986</v>
      </c>
      <c r="I34" s="67">
        <v>6307.0861899999954</v>
      </c>
      <c r="J34" s="67">
        <v>5679.0886099999989</v>
      </c>
      <c r="K34" s="67">
        <v>5267.4204299999901</v>
      </c>
      <c r="L34" s="67"/>
      <c r="M34" s="67"/>
      <c r="N34" s="67"/>
      <c r="O34" s="67"/>
      <c r="P34" s="67"/>
      <c r="Q34" s="67"/>
      <c r="R34" s="67"/>
      <c r="S34" s="67">
        <f t="shared" si="6"/>
        <v>28011.452749999982</v>
      </c>
      <c r="T34" s="67">
        <f t="shared" si="2"/>
        <v>73357.381250000515</v>
      </c>
      <c r="U34" s="84">
        <f t="shared" si="3"/>
        <v>0.27633200111584438</v>
      </c>
    </row>
    <row r="35" spans="1:21" ht="15.45" customHeight="1" x14ac:dyDescent="0.3">
      <c r="A35" s="82" t="s">
        <v>1</v>
      </c>
      <c r="B35" s="55" t="s">
        <v>34</v>
      </c>
      <c r="C35" s="59" t="s">
        <v>100</v>
      </c>
      <c r="D35" s="55" t="s">
        <v>25</v>
      </c>
      <c r="E35" s="83" t="s">
        <v>79</v>
      </c>
      <c r="F35" s="66">
        <v>5915.4099999999771</v>
      </c>
      <c r="G35" s="66">
        <v>253.39152999999999</v>
      </c>
      <c r="H35" s="67">
        <v>50.059790000000007</v>
      </c>
      <c r="I35" s="67">
        <v>99.153810000000021</v>
      </c>
      <c r="J35" s="67">
        <v>1648.2040400000001</v>
      </c>
      <c r="K35" s="67">
        <v>79.313700000000011</v>
      </c>
      <c r="L35" s="67"/>
      <c r="M35" s="67"/>
      <c r="N35" s="67"/>
      <c r="O35" s="67"/>
      <c r="P35" s="67"/>
      <c r="Q35" s="67"/>
      <c r="R35" s="67"/>
      <c r="S35" s="67">
        <f t="shared" si="6"/>
        <v>2130.1228700000001</v>
      </c>
      <c r="T35" s="67">
        <f t="shared" si="2"/>
        <v>3785.287129999977</v>
      </c>
      <c r="U35" s="84">
        <f t="shared" si="3"/>
        <v>0.36009724938761783</v>
      </c>
    </row>
    <row r="36" spans="1:21" s="90" customFormat="1" ht="15.45" customHeight="1" x14ac:dyDescent="0.3">
      <c r="A36" s="86" t="s">
        <v>26</v>
      </c>
      <c r="B36" s="58" t="s">
        <v>54</v>
      </c>
      <c r="C36" s="58"/>
      <c r="D36" s="58"/>
      <c r="E36" s="87"/>
      <c r="F36" s="65">
        <f t="shared" ref="F36:R36" si="7">SUM(F37:F48)</f>
        <v>12320158.999999998</v>
      </c>
      <c r="G36" s="65">
        <f>SUM(G37:G48)</f>
        <v>961311.14000000048</v>
      </c>
      <c r="H36" s="65">
        <f t="shared" si="7"/>
        <v>918051.40000000014</v>
      </c>
      <c r="I36" s="65">
        <f t="shared" si="7"/>
        <v>1056423.42</v>
      </c>
      <c r="J36" s="65">
        <f t="shared" si="7"/>
        <v>1136243.4299999997</v>
      </c>
      <c r="K36" s="65">
        <f t="shared" si="7"/>
        <v>1084586.8199999994</v>
      </c>
      <c r="L36" s="65">
        <f t="shared" si="7"/>
        <v>0</v>
      </c>
      <c r="M36" s="65">
        <f t="shared" si="7"/>
        <v>0</v>
      </c>
      <c r="N36" s="65">
        <f t="shared" si="7"/>
        <v>0</v>
      </c>
      <c r="O36" s="65">
        <f t="shared" si="7"/>
        <v>0</v>
      </c>
      <c r="P36" s="65">
        <f t="shared" si="7"/>
        <v>0</v>
      </c>
      <c r="Q36" s="65">
        <f t="shared" si="7"/>
        <v>0</v>
      </c>
      <c r="R36" s="65">
        <f t="shared" si="7"/>
        <v>0</v>
      </c>
      <c r="S36" s="88">
        <f t="shared" ref="S36:S74" si="8">SUM(G36:R36)</f>
        <v>5156616.209999999</v>
      </c>
      <c r="T36" s="88">
        <f t="shared" si="2"/>
        <v>7163542.7899999991</v>
      </c>
      <c r="U36" s="89">
        <f t="shared" si="3"/>
        <v>0.41855110879656665</v>
      </c>
    </row>
    <row r="37" spans="1:21" ht="15.45" customHeight="1" x14ac:dyDescent="0.3">
      <c r="A37" s="82" t="s">
        <v>26</v>
      </c>
      <c r="B37" s="55" t="s">
        <v>34</v>
      </c>
      <c r="C37" s="55" t="s">
        <v>102</v>
      </c>
      <c r="D37" s="55" t="s">
        <v>4</v>
      </c>
      <c r="E37" s="55" t="s">
        <v>58</v>
      </c>
      <c r="F37" s="66">
        <v>8931615.9999999981</v>
      </c>
      <c r="G37" s="66">
        <v>698978.86000000057</v>
      </c>
      <c r="H37" s="67">
        <v>671019.79000000027</v>
      </c>
      <c r="I37" s="67">
        <v>762835.53999999992</v>
      </c>
      <c r="J37" s="67">
        <v>839634.68000000017</v>
      </c>
      <c r="K37" s="67">
        <v>787824.79999999958</v>
      </c>
      <c r="L37" s="67"/>
      <c r="M37" s="67"/>
      <c r="N37" s="67"/>
      <c r="O37" s="67"/>
      <c r="P37" s="67"/>
      <c r="Q37" s="67"/>
      <c r="R37" s="67"/>
      <c r="S37" s="67">
        <f t="shared" si="8"/>
        <v>3760293.6700000009</v>
      </c>
      <c r="T37" s="67">
        <f t="shared" si="2"/>
        <v>5171322.3299999973</v>
      </c>
      <c r="U37" s="84">
        <f t="shared" si="3"/>
        <v>0.42100933022646758</v>
      </c>
    </row>
    <row r="38" spans="1:21" ht="15.45" customHeight="1" x14ac:dyDescent="0.3">
      <c r="A38" s="82" t="s">
        <v>26</v>
      </c>
      <c r="B38" s="55" t="s">
        <v>34</v>
      </c>
      <c r="C38" s="55" t="s">
        <v>102</v>
      </c>
      <c r="D38" s="55" t="s">
        <v>6</v>
      </c>
      <c r="E38" s="55" t="s">
        <v>59</v>
      </c>
      <c r="F38" s="66">
        <v>6000</v>
      </c>
      <c r="G38" s="66">
        <v>130</v>
      </c>
      <c r="H38" s="67">
        <v>0</v>
      </c>
      <c r="I38" s="67">
        <v>315.5</v>
      </c>
      <c r="J38" s="67">
        <v>400</v>
      </c>
      <c r="K38" s="67">
        <v>315</v>
      </c>
      <c r="L38" s="67"/>
      <c r="M38" s="67"/>
      <c r="N38" s="67"/>
      <c r="O38" s="67"/>
      <c r="P38" s="67"/>
      <c r="Q38" s="67"/>
      <c r="R38" s="67"/>
      <c r="S38" s="67">
        <f t="shared" si="8"/>
        <v>1160.5</v>
      </c>
      <c r="T38" s="67">
        <f t="shared" si="2"/>
        <v>4839.5</v>
      </c>
      <c r="U38" s="84">
        <f t="shared" si="3"/>
        <v>0.19341666666666665</v>
      </c>
    </row>
    <row r="39" spans="1:21" ht="15.45" customHeight="1" x14ac:dyDescent="0.3">
      <c r="A39" s="82" t="s">
        <v>26</v>
      </c>
      <c r="B39" s="55" t="s">
        <v>34</v>
      </c>
      <c r="C39" s="55" t="s">
        <v>102</v>
      </c>
      <c r="D39" s="55" t="s">
        <v>7</v>
      </c>
      <c r="E39" s="83" t="s">
        <v>61</v>
      </c>
      <c r="F39" s="66">
        <v>0</v>
      </c>
      <c r="G39" s="66">
        <v>800</v>
      </c>
      <c r="H39" s="67">
        <v>-800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>
        <f t="shared" si="8"/>
        <v>0</v>
      </c>
      <c r="T39" s="67">
        <f t="shared" si="2"/>
        <v>0</v>
      </c>
      <c r="U39" s="84"/>
    </row>
    <row r="40" spans="1:21" ht="15.45" customHeight="1" x14ac:dyDescent="0.3">
      <c r="A40" s="82" t="s">
        <v>26</v>
      </c>
      <c r="B40" s="55" t="s">
        <v>34</v>
      </c>
      <c r="C40" s="55" t="s">
        <v>102</v>
      </c>
      <c r="D40" s="55" t="s">
        <v>9</v>
      </c>
      <c r="E40" s="55" t="s">
        <v>60</v>
      </c>
      <c r="F40" s="66">
        <v>3020914</v>
      </c>
      <c r="G40" s="66">
        <v>234898.22</v>
      </c>
      <c r="H40" s="67">
        <v>224570.58999999991</v>
      </c>
      <c r="I40" s="67">
        <v>256698.71</v>
      </c>
      <c r="J40" s="67">
        <v>282277.34999999992</v>
      </c>
      <c r="K40" s="67">
        <v>264684.48</v>
      </c>
      <c r="L40" s="67"/>
      <c r="M40" s="67"/>
      <c r="N40" s="67"/>
      <c r="O40" s="67"/>
      <c r="P40" s="67"/>
      <c r="Q40" s="67"/>
      <c r="R40" s="67"/>
      <c r="S40" s="67">
        <f t="shared" si="8"/>
        <v>1263129.3499999999</v>
      </c>
      <c r="T40" s="67">
        <f t="shared" si="2"/>
        <v>1757784.6500000001</v>
      </c>
      <c r="U40" s="84">
        <f t="shared" si="3"/>
        <v>0.41812820556957259</v>
      </c>
    </row>
    <row r="41" spans="1:21" ht="15.45" customHeight="1" x14ac:dyDescent="0.3">
      <c r="A41" s="82" t="s">
        <v>26</v>
      </c>
      <c r="B41" s="55" t="s">
        <v>34</v>
      </c>
      <c r="C41" s="55" t="s">
        <v>102</v>
      </c>
      <c r="D41" s="55" t="s">
        <v>10</v>
      </c>
      <c r="E41" s="55" t="s">
        <v>64</v>
      </c>
      <c r="F41" s="66">
        <v>5800.0000000000045</v>
      </c>
      <c r="G41" s="66">
        <v>312.68999999999988</v>
      </c>
      <c r="H41" s="67">
        <v>272.85000000000002</v>
      </c>
      <c r="I41" s="67">
        <v>117.03</v>
      </c>
      <c r="J41" s="67">
        <v>87.240000000000009</v>
      </c>
      <c r="K41" s="67">
        <v>2189.52</v>
      </c>
      <c r="L41" s="67"/>
      <c r="M41" s="67"/>
      <c r="N41" s="67"/>
      <c r="O41" s="67"/>
      <c r="P41" s="67"/>
      <c r="Q41" s="67"/>
      <c r="R41" s="67"/>
      <c r="S41" s="67">
        <f t="shared" si="8"/>
        <v>2979.33</v>
      </c>
      <c r="T41" s="67">
        <f t="shared" si="2"/>
        <v>2820.6700000000046</v>
      </c>
      <c r="U41" s="84">
        <f t="shared" si="3"/>
        <v>0.51367758620689619</v>
      </c>
    </row>
    <row r="42" spans="1:21" ht="15.45" customHeight="1" x14ac:dyDescent="0.3">
      <c r="A42" s="82" t="s">
        <v>26</v>
      </c>
      <c r="B42" s="55" t="s">
        <v>34</v>
      </c>
      <c r="C42" s="55" t="s">
        <v>102</v>
      </c>
      <c r="D42" s="55" t="s">
        <v>11</v>
      </c>
      <c r="E42" s="55" t="s">
        <v>65</v>
      </c>
      <c r="F42" s="66">
        <v>482</v>
      </c>
      <c r="G42" s="66">
        <v>70.900000000000006</v>
      </c>
      <c r="H42" s="67">
        <v>38.299999999999997</v>
      </c>
      <c r="I42" s="67">
        <v>0</v>
      </c>
      <c r="J42" s="67">
        <v>0</v>
      </c>
      <c r="K42" s="67">
        <v>38.299999999999997</v>
      </c>
      <c r="L42" s="67"/>
      <c r="M42" s="67"/>
      <c r="N42" s="67"/>
      <c r="O42" s="67"/>
      <c r="P42" s="67"/>
      <c r="Q42" s="67"/>
      <c r="R42" s="67"/>
      <c r="S42" s="67">
        <f t="shared" si="8"/>
        <v>147.5</v>
      </c>
      <c r="T42" s="67">
        <f t="shared" si="2"/>
        <v>334.5</v>
      </c>
      <c r="U42" s="84">
        <f t="shared" si="3"/>
        <v>0.30601659751037347</v>
      </c>
    </row>
    <row r="43" spans="1:21" ht="15.45" customHeight="1" x14ac:dyDescent="0.3">
      <c r="A43" s="82" t="s">
        <v>26</v>
      </c>
      <c r="B43" s="55" t="s">
        <v>34</v>
      </c>
      <c r="C43" s="55" t="s">
        <v>102</v>
      </c>
      <c r="D43" s="55" t="s">
        <v>12</v>
      </c>
      <c r="E43" s="55" t="s">
        <v>66</v>
      </c>
      <c r="F43" s="66">
        <v>25086</v>
      </c>
      <c r="G43" s="66">
        <v>2528.42</v>
      </c>
      <c r="H43" s="67">
        <v>0</v>
      </c>
      <c r="I43" s="67">
        <v>3626.63</v>
      </c>
      <c r="J43" s="67">
        <v>142.19</v>
      </c>
      <c r="K43" s="67">
        <v>2626.4099999999989</v>
      </c>
      <c r="L43" s="67"/>
      <c r="M43" s="67"/>
      <c r="N43" s="67"/>
      <c r="O43" s="67"/>
      <c r="P43" s="67"/>
      <c r="Q43" s="67"/>
      <c r="R43" s="67"/>
      <c r="S43" s="67">
        <f t="shared" si="8"/>
        <v>8923.6499999999978</v>
      </c>
      <c r="T43" s="67">
        <f t="shared" si="2"/>
        <v>16162.350000000002</v>
      </c>
      <c r="U43" s="84">
        <f t="shared" si="3"/>
        <v>0.3557223152355895</v>
      </c>
    </row>
    <row r="44" spans="1:21" ht="15.45" customHeight="1" x14ac:dyDescent="0.3">
      <c r="A44" s="82" t="s">
        <v>26</v>
      </c>
      <c r="B44" s="55" t="s">
        <v>34</v>
      </c>
      <c r="C44" s="55" t="s">
        <v>102</v>
      </c>
      <c r="D44" s="55" t="s">
        <v>14</v>
      </c>
      <c r="E44" s="55" t="s">
        <v>68</v>
      </c>
      <c r="F44" s="66">
        <v>269300</v>
      </c>
      <c r="G44" s="66">
        <v>20872.939999999999</v>
      </c>
      <c r="H44" s="67">
        <v>20767.999999999989</v>
      </c>
      <c r="I44" s="67">
        <v>26522.93</v>
      </c>
      <c r="J44" s="67">
        <v>10628.2</v>
      </c>
      <c r="K44" s="67">
        <v>24327.73</v>
      </c>
      <c r="L44" s="67"/>
      <c r="M44" s="67"/>
      <c r="N44" s="67"/>
      <c r="O44" s="67"/>
      <c r="P44" s="67"/>
      <c r="Q44" s="67"/>
      <c r="R44" s="67"/>
      <c r="S44" s="67">
        <f t="shared" si="8"/>
        <v>103119.79999999999</v>
      </c>
      <c r="T44" s="67">
        <f t="shared" si="2"/>
        <v>166180.20000000001</v>
      </c>
      <c r="U44" s="84">
        <f t="shared" si="3"/>
        <v>0.38291793538804303</v>
      </c>
    </row>
    <row r="45" spans="1:21" ht="15.45" customHeight="1" x14ac:dyDescent="0.3">
      <c r="A45" s="82" t="s">
        <v>26</v>
      </c>
      <c r="B45" s="55" t="s">
        <v>34</v>
      </c>
      <c r="C45" s="55" t="s">
        <v>102</v>
      </c>
      <c r="D45" s="55" t="s">
        <v>16</v>
      </c>
      <c r="E45" s="55" t="s">
        <v>70</v>
      </c>
      <c r="F45" s="66">
        <v>5000</v>
      </c>
      <c r="G45" s="66">
        <v>348.65</v>
      </c>
      <c r="H45" s="67">
        <v>0</v>
      </c>
      <c r="I45" s="67">
        <v>226.71</v>
      </c>
      <c r="J45" s="67">
        <v>154.88</v>
      </c>
      <c r="K45" s="67">
        <v>40.700000000000003</v>
      </c>
      <c r="L45" s="67"/>
      <c r="M45" s="67"/>
      <c r="N45" s="67"/>
      <c r="O45" s="67"/>
      <c r="P45" s="67"/>
      <c r="Q45" s="67"/>
      <c r="R45" s="67"/>
      <c r="S45" s="67">
        <f t="shared" si="8"/>
        <v>770.94</v>
      </c>
      <c r="T45" s="67">
        <f t="shared" si="2"/>
        <v>4229.0599999999995</v>
      </c>
      <c r="U45" s="84">
        <f t="shared" si="3"/>
        <v>0.15418800000000002</v>
      </c>
    </row>
    <row r="46" spans="1:21" ht="15.45" customHeight="1" x14ac:dyDescent="0.3">
      <c r="A46" s="82" t="s">
        <v>26</v>
      </c>
      <c r="B46" s="55" t="s">
        <v>34</v>
      </c>
      <c r="C46" s="55" t="s">
        <v>102</v>
      </c>
      <c r="D46" s="55" t="s">
        <v>18</v>
      </c>
      <c r="E46" s="55" t="s">
        <v>72</v>
      </c>
      <c r="F46" s="66">
        <v>33770</v>
      </c>
      <c r="G46" s="66">
        <v>1417</v>
      </c>
      <c r="H46" s="67">
        <v>1526</v>
      </c>
      <c r="I46" s="67">
        <v>3270</v>
      </c>
      <c r="J46" s="67">
        <v>2071</v>
      </c>
      <c r="K46" s="67">
        <v>2136</v>
      </c>
      <c r="L46" s="67"/>
      <c r="M46" s="67"/>
      <c r="N46" s="67"/>
      <c r="O46" s="67"/>
      <c r="P46" s="67"/>
      <c r="Q46" s="67"/>
      <c r="R46" s="67"/>
      <c r="S46" s="67">
        <f t="shared" si="8"/>
        <v>10420</v>
      </c>
      <c r="T46" s="67">
        <f t="shared" si="2"/>
        <v>23350</v>
      </c>
      <c r="U46" s="84">
        <f t="shared" si="3"/>
        <v>0.30855789161978087</v>
      </c>
    </row>
    <row r="47" spans="1:21" ht="15.45" customHeight="1" x14ac:dyDescent="0.3">
      <c r="A47" s="82" t="s">
        <v>26</v>
      </c>
      <c r="B47" s="55" t="s">
        <v>34</v>
      </c>
      <c r="C47" s="55" t="s">
        <v>102</v>
      </c>
      <c r="D47" s="55" t="s">
        <v>22</v>
      </c>
      <c r="E47" s="55" t="s">
        <v>76</v>
      </c>
      <c r="F47" s="66">
        <v>9648</v>
      </c>
      <c r="G47" s="66">
        <v>0</v>
      </c>
      <c r="H47" s="67">
        <v>0</v>
      </c>
      <c r="I47" s="67">
        <v>16.100000000000001</v>
      </c>
      <c r="J47" s="67">
        <v>0</v>
      </c>
      <c r="K47" s="67">
        <v>12.88</v>
      </c>
      <c r="L47" s="67"/>
      <c r="M47" s="67"/>
      <c r="N47" s="67"/>
      <c r="O47" s="67"/>
      <c r="P47" s="67"/>
      <c r="Q47" s="67"/>
      <c r="R47" s="67"/>
      <c r="S47" s="67">
        <f t="shared" si="8"/>
        <v>28.980000000000004</v>
      </c>
      <c r="T47" s="67">
        <f t="shared" si="2"/>
        <v>9619.02</v>
      </c>
      <c r="U47" s="84">
        <f t="shared" si="3"/>
        <v>3.0037313432835825E-3</v>
      </c>
    </row>
    <row r="48" spans="1:21" ht="15.45" customHeight="1" x14ac:dyDescent="0.3">
      <c r="A48" s="82" t="s">
        <v>26</v>
      </c>
      <c r="B48" s="55" t="s">
        <v>34</v>
      </c>
      <c r="C48" s="55" t="s">
        <v>102</v>
      </c>
      <c r="D48" s="55" t="s">
        <v>24</v>
      </c>
      <c r="E48" s="55" t="s">
        <v>78</v>
      </c>
      <c r="F48" s="66">
        <v>12543</v>
      </c>
      <c r="G48" s="66">
        <v>953.46</v>
      </c>
      <c r="H48" s="67">
        <v>655.87000000000012</v>
      </c>
      <c r="I48" s="67">
        <v>2794.27</v>
      </c>
      <c r="J48" s="67">
        <v>847.89</v>
      </c>
      <c r="K48" s="67">
        <v>391</v>
      </c>
      <c r="L48" s="67"/>
      <c r="M48" s="67"/>
      <c r="N48" s="67"/>
      <c r="O48" s="67"/>
      <c r="P48" s="67"/>
      <c r="Q48" s="67"/>
      <c r="R48" s="67"/>
      <c r="S48" s="67">
        <f t="shared" si="8"/>
        <v>5642.4900000000007</v>
      </c>
      <c r="T48" s="67">
        <f t="shared" si="2"/>
        <v>6900.5099999999993</v>
      </c>
      <c r="U48" s="84">
        <f t="shared" si="3"/>
        <v>0.44985171011719688</v>
      </c>
    </row>
    <row r="49" spans="1:21" s="90" customFormat="1" ht="15.45" customHeight="1" x14ac:dyDescent="0.3">
      <c r="A49" s="86" t="s">
        <v>103</v>
      </c>
      <c r="B49" s="58" t="s">
        <v>54</v>
      </c>
      <c r="C49" s="58"/>
      <c r="D49" s="58"/>
      <c r="E49" s="87"/>
      <c r="F49" s="65">
        <f>SUM(F50:F52)</f>
        <v>666239.99999999977</v>
      </c>
      <c r="G49" s="65">
        <f>SUM(G50:G52)</f>
        <v>46519.58</v>
      </c>
      <c r="H49" s="65">
        <f t="shared" ref="H49:S49" si="9">SUM(H50:H52)</f>
        <v>47828.350000000006</v>
      </c>
      <c r="I49" s="65">
        <f t="shared" si="9"/>
        <v>50413.84</v>
      </c>
      <c r="J49" s="65">
        <f t="shared" si="9"/>
        <v>50872.25</v>
      </c>
      <c r="K49" s="65">
        <f t="shared" si="9"/>
        <v>52985.33</v>
      </c>
      <c r="L49" s="65">
        <f t="shared" si="9"/>
        <v>0</v>
      </c>
      <c r="M49" s="65">
        <f t="shared" si="9"/>
        <v>0</v>
      </c>
      <c r="N49" s="65">
        <f t="shared" si="9"/>
        <v>0</v>
      </c>
      <c r="O49" s="65">
        <f t="shared" si="9"/>
        <v>0</v>
      </c>
      <c r="P49" s="65">
        <f t="shared" si="9"/>
        <v>0</v>
      </c>
      <c r="Q49" s="65">
        <f t="shared" si="9"/>
        <v>0</v>
      </c>
      <c r="R49" s="65">
        <f t="shared" si="9"/>
        <v>0</v>
      </c>
      <c r="S49" s="65">
        <f t="shared" si="9"/>
        <v>248619.35</v>
      </c>
      <c r="T49" s="64">
        <f t="shared" si="2"/>
        <v>417620.64999999979</v>
      </c>
      <c r="U49" s="76">
        <f t="shared" si="3"/>
        <v>0.3731678524255525</v>
      </c>
    </row>
    <row r="50" spans="1:21" ht="15.45" customHeight="1" x14ac:dyDescent="0.3">
      <c r="A50" s="82" t="s">
        <v>103</v>
      </c>
      <c r="B50" s="55" t="s">
        <v>34</v>
      </c>
      <c r="C50" s="55" t="s">
        <v>102</v>
      </c>
      <c r="D50" s="55" t="s">
        <v>4</v>
      </c>
      <c r="E50" s="55" t="s">
        <v>58</v>
      </c>
      <c r="F50" s="66">
        <v>494499.99999999983</v>
      </c>
      <c r="G50" s="66">
        <v>34768</v>
      </c>
      <c r="H50" s="67">
        <v>35746.15</v>
      </c>
      <c r="I50" s="67">
        <v>37678.5</v>
      </c>
      <c r="J50" s="67">
        <v>38079.72</v>
      </c>
      <c r="K50" s="67">
        <v>39600.39</v>
      </c>
      <c r="L50" s="67"/>
      <c r="M50" s="67"/>
      <c r="N50" s="67"/>
      <c r="O50" s="67"/>
      <c r="P50" s="67"/>
      <c r="Q50" s="67"/>
      <c r="R50" s="67"/>
      <c r="S50" s="67">
        <f>SUM(G50:R50)</f>
        <v>185872.76</v>
      </c>
      <c r="T50" s="67">
        <f t="shared" si="2"/>
        <v>308627.23999999982</v>
      </c>
      <c r="U50" s="84">
        <f t="shared" si="3"/>
        <v>0.37588020222446933</v>
      </c>
    </row>
    <row r="51" spans="1:21" ht="15.45" customHeight="1" x14ac:dyDescent="0.3">
      <c r="A51" s="82" t="s">
        <v>103</v>
      </c>
      <c r="B51" s="55" t="s">
        <v>34</v>
      </c>
      <c r="C51" s="55" t="s">
        <v>102</v>
      </c>
      <c r="D51" s="55" t="s">
        <v>9</v>
      </c>
      <c r="E51" s="55" t="s">
        <v>63</v>
      </c>
      <c r="F51" s="66">
        <v>167140</v>
      </c>
      <c r="G51" s="66">
        <v>11751.58</v>
      </c>
      <c r="H51" s="67">
        <v>12082.2</v>
      </c>
      <c r="I51" s="67">
        <v>12735.34</v>
      </c>
      <c r="J51" s="67">
        <v>12792.53</v>
      </c>
      <c r="K51" s="67">
        <v>13384.94</v>
      </c>
      <c r="L51" s="67"/>
      <c r="M51" s="67"/>
      <c r="N51" s="67"/>
      <c r="O51" s="67"/>
      <c r="P51" s="67"/>
      <c r="Q51" s="67"/>
      <c r="R51" s="67"/>
      <c r="S51" s="67">
        <f t="shared" si="8"/>
        <v>62746.59</v>
      </c>
      <c r="T51" s="67">
        <f t="shared" si="2"/>
        <v>104393.41</v>
      </c>
      <c r="U51" s="84">
        <f t="shared" si="3"/>
        <v>0.37541336604044512</v>
      </c>
    </row>
    <row r="52" spans="1:21" ht="15.45" customHeight="1" x14ac:dyDescent="0.3">
      <c r="A52" s="82" t="s">
        <v>103</v>
      </c>
      <c r="B52" s="55" t="s">
        <v>34</v>
      </c>
      <c r="C52" s="55" t="s">
        <v>102</v>
      </c>
      <c r="D52" s="55" t="s">
        <v>12</v>
      </c>
      <c r="E52" s="55" t="s">
        <v>66</v>
      </c>
      <c r="F52" s="66">
        <v>4600</v>
      </c>
      <c r="G52" s="66">
        <v>0</v>
      </c>
      <c r="H52" s="67">
        <v>0</v>
      </c>
      <c r="I52" s="67">
        <v>0</v>
      </c>
      <c r="J52" s="67">
        <v>0</v>
      </c>
      <c r="K52" s="67">
        <v>0</v>
      </c>
      <c r="L52" s="67"/>
      <c r="M52" s="67"/>
      <c r="N52" s="67"/>
      <c r="O52" s="67"/>
      <c r="P52" s="67"/>
      <c r="Q52" s="67"/>
      <c r="R52" s="67"/>
      <c r="S52" s="67">
        <f t="shared" si="8"/>
        <v>0</v>
      </c>
      <c r="T52" s="67">
        <f t="shared" si="2"/>
        <v>4600</v>
      </c>
      <c r="U52" s="84">
        <f t="shared" si="3"/>
        <v>0</v>
      </c>
    </row>
    <row r="53" spans="1:21" s="90" customFormat="1" ht="15.45" customHeight="1" x14ac:dyDescent="0.3">
      <c r="A53" s="86" t="s">
        <v>104</v>
      </c>
      <c r="B53" s="58" t="s">
        <v>54</v>
      </c>
      <c r="C53" s="58"/>
      <c r="D53" s="58"/>
      <c r="E53" s="87"/>
      <c r="F53" s="65">
        <f>SUM(F54:F59)</f>
        <v>423819.99999999988</v>
      </c>
      <c r="G53" s="65">
        <f>SUM(G54:G59)</f>
        <v>29037.950000000004</v>
      </c>
      <c r="H53" s="65">
        <f t="shared" ref="H53:R53" si="10">SUM(H54:H59)</f>
        <v>29939.15</v>
      </c>
      <c r="I53" s="65">
        <f t="shared" si="10"/>
        <v>30771.26</v>
      </c>
      <c r="J53" s="65">
        <f t="shared" si="10"/>
        <v>34394</v>
      </c>
      <c r="K53" s="65">
        <f t="shared" si="10"/>
        <v>31047.96</v>
      </c>
      <c r="L53" s="65">
        <f t="shared" si="10"/>
        <v>0</v>
      </c>
      <c r="M53" s="65">
        <f t="shared" si="10"/>
        <v>0</v>
      </c>
      <c r="N53" s="65">
        <f t="shared" si="10"/>
        <v>0</v>
      </c>
      <c r="O53" s="65">
        <f t="shared" si="10"/>
        <v>0</v>
      </c>
      <c r="P53" s="65">
        <f t="shared" si="10"/>
        <v>0</v>
      </c>
      <c r="Q53" s="65">
        <f t="shared" si="10"/>
        <v>0</v>
      </c>
      <c r="R53" s="65">
        <f t="shared" si="10"/>
        <v>0</v>
      </c>
      <c r="S53" s="64">
        <f t="shared" si="8"/>
        <v>155190.32</v>
      </c>
      <c r="T53" s="64">
        <f t="shared" si="2"/>
        <v>268629.67999999988</v>
      </c>
      <c r="U53" s="76">
        <f t="shared" si="3"/>
        <v>0.36617035533953107</v>
      </c>
    </row>
    <row r="54" spans="1:21" ht="15.45" customHeight="1" x14ac:dyDescent="0.3">
      <c r="A54" s="82" t="s">
        <v>104</v>
      </c>
      <c r="B54" s="55" t="s">
        <v>34</v>
      </c>
      <c r="C54" s="55" t="s">
        <v>102</v>
      </c>
      <c r="D54" s="55" t="s">
        <v>4</v>
      </c>
      <c r="E54" s="55" t="s">
        <v>58</v>
      </c>
      <c r="F54" s="66">
        <v>228499.99999999991</v>
      </c>
      <c r="G54" s="66">
        <v>17495</v>
      </c>
      <c r="H54" s="67">
        <v>17691.490000000002</v>
      </c>
      <c r="I54" s="67">
        <v>18300</v>
      </c>
      <c r="J54" s="67">
        <v>18525.12</v>
      </c>
      <c r="K54" s="67">
        <v>18515</v>
      </c>
      <c r="L54" s="67"/>
      <c r="M54" s="67"/>
      <c r="N54" s="67"/>
      <c r="O54" s="67"/>
      <c r="P54" s="67"/>
      <c r="Q54" s="67"/>
      <c r="R54" s="67"/>
      <c r="S54" s="67">
        <f t="shared" si="8"/>
        <v>90526.61</v>
      </c>
      <c r="T54" s="67">
        <f t="shared" si="2"/>
        <v>137973.3899999999</v>
      </c>
      <c r="U54" s="84">
        <f t="shared" si="3"/>
        <v>0.3961777242888404</v>
      </c>
    </row>
    <row r="55" spans="1:21" ht="15.45" customHeight="1" x14ac:dyDescent="0.3">
      <c r="A55" s="82" t="s">
        <v>104</v>
      </c>
      <c r="B55" s="55" t="s">
        <v>34</v>
      </c>
      <c r="C55" s="55" t="s">
        <v>102</v>
      </c>
      <c r="D55" s="55" t="s">
        <v>5</v>
      </c>
      <c r="E55" s="55" t="s">
        <v>59</v>
      </c>
      <c r="F55" s="66">
        <v>33999.999999999993</v>
      </c>
      <c r="G55" s="66">
        <v>2335.56</v>
      </c>
      <c r="H55" s="67">
        <v>2600</v>
      </c>
      <c r="I55" s="67">
        <v>2650</v>
      </c>
      <c r="J55" s="67">
        <v>2650</v>
      </c>
      <c r="K55" s="67">
        <v>2650</v>
      </c>
      <c r="L55" s="67"/>
      <c r="M55" s="67"/>
      <c r="N55" s="67"/>
      <c r="O55" s="67"/>
      <c r="P55" s="67"/>
      <c r="Q55" s="67"/>
      <c r="R55" s="67"/>
      <c r="S55" s="67">
        <f t="shared" si="8"/>
        <v>12885.56</v>
      </c>
      <c r="T55" s="67">
        <f t="shared" si="2"/>
        <v>21114.439999999995</v>
      </c>
      <c r="U55" s="84">
        <f t="shared" si="3"/>
        <v>0.37898705882352945</v>
      </c>
    </row>
    <row r="56" spans="1:21" ht="15.45" customHeight="1" x14ac:dyDescent="0.3">
      <c r="A56" s="82" t="s">
        <v>104</v>
      </c>
      <c r="B56" s="55" t="s">
        <v>34</v>
      </c>
      <c r="C56" s="55" t="s">
        <v>102</v>
      </c>
      <c r="D56" s="55" t="s">
        <v>9</v>
      </c>
      <c r="E56" s="55" t="s">
        <v>63</v>
      </c>
      <c r="F56" s="66">
        <v>88720</v>
      </c>
      <c r="G56" s="66">
        <v>6552.4400000000014</v>
      </c>
      <c r="H56" s="67">
        <v>6858.53</v>
      </c>
      <c r="I56" s="67">
        <v>7081.1</v>
      </c>
      <c r="J56" s="67">
        <v>7157.1900000000014</v>
      </c>
      <c r="K56" s="67">
        <v>7153.77</v>
      </c>
      <c r="L56" s="67"/>
      <c r="M56" s="67"/>
      <c r="N56" s="67"/>
      <c r="O56" s="67"/>
      <c r="P56" s="67"/>
      <c r="Q56" s="67"/>
      <c r="R56" s="67"/>
      <c r="S56" s="67">
        <f t="shared" si="8"/>
        <v>34803.03</v>
      </c>
      <c r="T56" s="67">
        <f t="shared" si="2"/>
        <v>53916.97</v>
      </c>
      <c r="U56" s="84">
        <f t="shared" si="3"/>
        <v>0.3922794183949504</v>
      </c>
    </row>
    <row r="57" spans="1:21" ht="15.45" customHeight="1" x14ac:dyDescent="0.3">
      <c r="A57" s="82" t="s">
        <v>104</v>
      </c>
      <c r="B57" s="55" t="s">
        <v>34</v>
      </c>
      <c r="C57" s="55" t="s">
        <v>102</v>
      </c>
      <c r="D57" s="55" t="s">
        <v>10</v>
      </c>
      <c r="E57" s="55" t="s">
        <v>64</v>
      </c>
      <c r="F57" s="66">
        <v>44999.999999999993</v>
      </c>
      <c r="G57" s="66">
        <v>2654.95</v>
      </c>
      <c r="H57" s="67">
        <v>2789.13</v>
      </c>
      <c r="I57" s="67">
        <v>2740.16</v>
      </c>
      <c r="J57" s="67">
        <v>6061.69</v>
      </c>
      <c r="K57" s="67">
        <v>2729.19</v>
      </c>
      <c r="L57" s="67"/>
      <c r="M57" s="67"/>
      <c r="N57" s="67"/>
      <c r="O57" s="67"/>
      <c r="P57" s="67"/>
      <c r="Q57" s="67"/>
      <c r="R57" s="67"/>
      <c r="S57" s="67">
        <f t="shared" si="8"/>
        <v>16975.12</v>
      </c>
      <c r="T57" s="67">
        <f t="shared" si="2"/>
        <v>28024.879999999994</v>
      </c>
      <c r="U57" s="84">
        <f t="shared" si="3"/>
        <v>0.37722488888888894</v>
      </c>
    </row>
    <row r="58" spans="1:21" ht="15.45" customHeight="1" x14ac:dyDescent="0.3">
      <c r="A58" s="82" t="s">
        <v>104</v>
      </c>
      <c r="B58" s="55" t="s">
        <v>34</v>
      </c>
      <c r="C58" s="55" t="s">
        <v>102</v>
      </c>
      <c r="D58" s="55" t="s">
        <v>12</v>
      </c>
      <c r="E58" s="55" t="s">
        <v>66</v>
      </c>
      <c r="F58" s="66">
        <v>1599.9999999999991</v>
      </c>
      <c r="G58" s="66">
        <v>0</v>
      </c>
      <c r="H58" s="67">
        <v>0</v>
      </c>
      <c r="I58" s="67">
        <v>0</v>
      </c>
      <c r="J58" s="67">
        <v>0</v>
      </c>
      <c r="K58" s="67">
        <v>0</v>
      </c>
      <c r="L58" s="67"/>
      <c r="M58" s="67"/>
      <c r="N58" s="67"/>
      <c r="O58" s="67"/>
      <c r="P58" s="67"/>
      <c r="Q58" s="67"/>
      <c r="R58" s="67"/>
      <c r="S58" s="67">
        <f t="shared" si="8"/>
        <v>0</v>
      </c>
      <c r="T58" s="67">
        <f t="shared" si="2"/>
        <v>1599.9999999999991</v>
      </c>
      <c r="U58" s="84">
        <f t="shared" si="3"/>
        <v>0</v>
      </c>
    </row>
    <row r="59" spans="1:21" ht="15.45" customHeight="1" x14ac:dyDescent="0.3">
      <c r="A59" s="82" t="s">
        <v>104</v>
      </c>
      <c r="B59" s="55" t="s">
        <v>34</v>
      </c>
      <c r="C59" s="55" t="s">
        <v>102</v>
      </c>
      <c r="D59" s="55" t="s">
        <v>15</v>
      </c>
      <c r="E59" s="55" t="s">
        <v>69</v>
      </c>
      <c r="F59" s="66">
        <v>26000</v>
      </c>
      <c r="G59" s="66">
        <v>0</v>
      </c>
      <c r="H59" s="67">
        <v>0</v>
      </c>
      <c r="I59" s="67">
        <v>0</v>
      </c>
      <c r="J59" s="67">
        <v>0</v>
      </c>
      <c r="K59" s="67">
        <v>0</v>
      </c>
      <c r="L59" s="67"/>
      <c r="M59" s="67"/>
      <c r="N59" s="67"/>
      <c r="O59" s="67"/>
      <c r="P59" s="67"/>
      <c r="Q59" s="67"/>
      <c r="R59" s="67"/>
      <c r="S59" s="67">
        <f t="shared" si="8"/>
        <v>0</v>
      </c>
      <c r="T59" s="67">
        <f t="shared" si="2"/>
        <v>26000</v>
      </c>
      <c r="U59" s="84">
        <f t="shared" si="3"/>
        <v>0</v>
      </c>
    </row>
    <row r="60" spans="1:21" s="90" customFormat="1" ht="15.45" customHeight="1" x14ac:dyDescent="0.3">
      <c r="A60" s="86" t="s">
        <v>105</v>
      </c>
      <c r="B60" s="58" t="s">
        <v>54</v>
      </c>
      <c r="C60" s="58"/>
      <c r="D60" s="58"/>
      <c r="E60" s="87"/>
      <c r="F60" s="65">
        <f>SUM(F61:F65)</f>
        <v>201960</v>
      </c>
      <c r="G60" s="65">
        <f>SUM(G61:G65)</f>
        <v>15654.6</v>
      </c>
      <c r="H60" s="65">
        <f t="shared" ref="H60:R60" si="11">SUM(H61:H65)</f>
        <v>16299.27</v>
      </c>
      <c r="I60" s="65">
        <f t="shared" si="11"/>
        <v>15814.76</v>
      </c>
      <c r="J60" s="65">
        <f t="shared" si="11"/>
        <v>15501.659999999998</v>
      </c>
      <c r="K60" s="65">
        <f t="shared" si="11"/>
        <v>15587.7</v>
      </c>
      <c r="L60" s="65">
        <f t="shared" si="11"/>
        <v>0</v>
      </c>
      <c r="M60" s="65">
        <f t="shared" si="11"/>
        <v>0</v>
      </c>
      <c r="N60" s="65">
        <f t="shared" si="11"/>
        <v>0</v>
      </c>
      <c r="O60" s="65">
        <f t="shared" si="11"/>
        <v>0</v>
      </c>
      <c r="P60" s="65">
        <f t="shared" si="11"/>
        <v>0</v>
      </c>
      <c r="Q60" s="65">
        <f t="shared" si="11"/>
        <v>0</v>
      </c>
      <c r="R60" s="65">
        <f t="shared" si="11"/>
        <v>0</v>
      </c>
      <c r="S60" s="64">
        <f t="shared" si="8"/>
        <v>78857.990000000005</v>
      </c>
      <c r="T60" s="64">
        <f t="shared" si="2"/>
        <v>123102.01</v>
      </c>
      <c r="U60" s="76">
        <f t="shared" si="3"/>
        <v>0.39046340859576156</v>
      </c>
    </row>
    <row r="61" spans="1:21" ht="15.45" customHeight="1" x14ac:dyDescent="0.3">
      <c r="A61" s="82" t="s">
        <v>111</v>
      </c>
      <c r="B61" s="55" t="s">
        <v>34</v>
      </c>
      <c r="C61" s="55" t="s">
        <v>102</v>
      </c>
      <c r="D61" s="55" t="s">
        <v>4</v>
      </c>
      <c r="E61" s="55" t="s">
        <v>58</v>
      </c>
      <c r="F61" s="66">
        <v>22200</v>
      </c>
      <c r="G61" s="66">
        <v>1700</v>
      </c>
      <c r="H61" s="67">
        <v>1844.24</v>
      </c>
      <c r="I61" s="67">
        <v>1800</v>
      </c>
      <c r="J61" s="67">
        <v>1800</v>
      </c>
      <c r="K61" s="67">
        <v>1800</v>
      </c>
      <c r="L61" s="67"/>
      <c r="M61" s="67"/>
      <c r="N61" s="67"/>
      <c r="O61" s="67"/>
      <c r="P61" s="67"/>
      <c r="Q61" s="67"/>
      <c r="R61" s="67"/>
      <c r="S61" s="67">
        <f t="shared" si="8"/>
        <v>8944.24</v>
      </c>
      <c r="T61" s="67">
        <f t="shared" si="2"/>
        <v>13255.76</v>
      </c>
      <c r="U61" s="84">
        <f t="shared" si="3"/>
        <v>0.40289369369369371</v>
      </c>
    </row>
    <row r="62" spans="1:21" ht="15.45" customHeight="1" x14ac:dyDescent="0.3">
      <c r="A62" s="82" t="s">
        <v>111</v>
      </c>
      <c r="B62" s="55" t="s">
        <v>34</v>
      </c>
      <c r="C62" s="55" t="s">
        <v>102</v>
      </c>
      <c r="D62" s="55" t="s">
        <v>5</v>
      </c>
      <c r="E62" s="55" t="s">
        <v>59</v>
      </c>
      <c r="F62" s="66">
        <v>126700</v>
      </c>
      <c r="G62" s="66">
        <v>10000</v>
      </c>
      <c r="H62" s="67">
        <v>10337.58</v>
      </c>
      <c r="I62" s="67">
        <v>10019.700000000001</v>
      </c>
      <c r="J62" s="67">
        <v>9785.6899999999987</v>
      </c>
      <c r="K62" s="67">
        <v>9850</v>
      </c>
      <c r="L62" s="67"/>
      <c r="M62" s="67"/>
      <c r="N62" s="67"/>
      <c r="O62" s="67"/>
      <c r="P62" s="67"/>
      <c r="Q62" s="67"/>
      <c r="R62" s="67"/>
      <c r="S62" s="67">
        <f t="shared" si="8"/>
        <v>49992.97</v>
      </c>
      <c r="T62" s="67">
        <f t="shared" si="2"/>
        <v>76707.03</v>
      </c>
      <c r="U62" s="84">
        <f t="shared" si="3"/>
        <v>0.39457750591949486</v>
      </c>
    </row>
    <row r="63" spans="1:21" ht="15.45" customHeight="1" x14ac:dyDescent="0.3">
      <c r="A63" s="82" t="s">
        <v>111</v>
      </c>
      <c r="B63" s="55" t="s">
        <v>34</v>
      </c>
      <c r="C63" s="55" t="s">
        <v>102</v>
      </c>
      <c r="D63" s="55" t="s">
        <v>9</v>
      </c>
      <c r="E63" s="55" t="s">
        <v>63</v>
      </c>
      <c r="F63" s="66">
        <v>50320</v>
      </c>
      <c r="G63" s="66">
        <v>3954.6</v>
      </c>
      <c r="H63" s="67">
        <v>4117.45</v>
      </c>
      <c r="I63" s="67">
        <v>3995.06</v>
      </c>
      <c r="J63" s="67">
        <v>3915.97</v>
      </c>
      <c r="K63" s="67">
        <v>3937.7</v>
      </c>
      <c r="L63" s="67"/>
      <c r="M63" s="67"/>
      <c r="N63" s="67"/>
      <c r="O63" s="67"/>
      <c r="P63" s="67"/>
      <c r="Q63" s="67"/>
      <c r="R63" s="67"/>
      <c r="S63" s="67">
        <f t="shared" si="8"/>
        <v>19920.78</v>
      </c>
      <c r="T63" s="67">
        <f t="shared" si="2"/>
        <v>30399.22</v>
      </c>
      <c r="U63" s="84">
        <f t="shared" si="3"/>
        <v>0.39588195548489663</v>
      </c>
    </row>
    <row r="64" spans="1:21" ht="15.45" customHeight="1" x14ac:dyDescent="0.3">
      <c r="A64" s="82" t="s">
        <v>111</v>
      </c>
      <c r="B64" s="55" t="s">
        <v>34</v>
      </c>
      <c r="C64" s="55" t="s">
        <v>102</v>
      </c>
      <c r="D64" s="55" t="s">
        <v>11</v>
      </c>
      <c r="E64" s="55" t="s">
        <v>59</v>
      </c>
      <c r="F64" s="66">
        <v>1940</v>
      </c>
      <c r="G64" s="66">
        <v>0</v>
      </c>
      <c r="H64" s="67">
        <v>0</v>
      </c>
      <c r="I64" s="67">
        <v>0</v>
      </c>
      <c r="J64" s="67">
        <v>0</v>
      </c>
      <c r="K64" s="67">
        <v>0</v>
      </c>
      <c r="L64" s="67"/>
      <c r="M64" s="67"/>
      <c r="N64" s="67"/>
      <c r="O64" s="67"/>
      <c r="P64" s="67"/>
      <c r="Q64" s="67"/>
      <c r="R64" s="67"/>
      <c r="S64" s="67">
        <f t="shared" si="8"/>
        <v>0</v>
      </c>
      <c r="T64" s="67">
        <f t="shared" si="2"/>
        <v>1940</v>
      </c>
      <c r="U64" s="84">
        <f t="shared" si="3"/>
        <v>0</v>
      </c>
    </row>
    <row r="65" spans="1:21" ht="15.45" customHeight="1" x14ac:dyDescent="0.3">
      <c r="A65" s="82" t="s">
        <v>111</v>
      </c>
      <c r="B65" s="55" t="s">
        <v>34</v>
      </c>
      <c r="C65" s="55" t="s">
        <v>102</v>
      </c>
      <c r="D65" s="55" t="s">
        <v>12</v>
      </c>
      <c r="E65" s="55" t="s">
        <v>66</v>
      </c>
      <c r="F65" s="66">
        <v>799.99999999999966</v>
      </c>
      <c r="G65" s="66">
        <v>0</v>
      </c>
      <c r="H65" s="67">
        <v>0</v>
      </c>
      <c r="I65" s="67">
        <v>0</v>
      </c>
      <c r="J65" s="67">
        <v>0</v>
      </c>
      <c r="K65" s="67">
        <v>0</v>
      </c>
      <c r="L65" s="67"/>
      <c r="M65" s="67"/>
      <c r="N65" s="67"/>
      <c r="O65" s="67"/>
      <c r="P65" s="67"/>
      <c r="Q65" s="67"/>
      <c r="R65" s="67"/>
      <c r="S65" s="67">
        <f t="shared" si="8"/>
        <v>0</v>
      </c>
      <c r="T65" s="67">
        <f t="shared" si="2"/>
        <v>799.99999999999966</v>
      </c>
      <c r="U65" s="84">
        <f t="shared" si="3"/>
        <v>0</v>
      </c>
    </row>
    <row r="66" spans="1:21" s="90" customFormat="1" ht="15.45" customHeight="1" x14ac:dyDescent="0.3">
      <c r="A66" s="86" t="s">
        <v>106</v>
      </c>
      <c r="B66" s="58" t="s">
        <v>54</v>
      </c>
      <c r="C66" s="58"/>
      <c r="D66" s="58"/>
      <c r="E66" s="87"/>
      <c r="F66" s="68">
        <f>SUM(F67:F71)</f>
        <v>3411630</v>
      </c>
      <c r="G66" s="68">
        <f>SUM(G67:G71)</f>
        <v>268414.96999999997</v>
      </c>
      <c r="H66" s="68">
        <f t="shared" ref="H66:R66" si="12">SUM(H67:H71)</f>
        <v>277438.46999999997</v>
      </c>
      <c r="I66" s="68">
        <f t="shared" si="12"/>
        <v>283688.22000000003</v>
      </c>
      <c r="J66" s="68">
        <f t="shared" si="12"/>
        <v>282940.24999999994</v>
      </c>
      <c r="K66" s="68">
        <f t="shared" si="12"/>
        <v>282961.2</v>
      </c>
      <c r="L66" s="68">
        <f t="shared" si="12"/>
        <v>0</v>
      </c>
      <c r="M66" s="68">
        <f t="shared" si="12"/>
        <v>0</v>
      </c>
      <c r="N66" s="68">
        <f t="shared" si="12"/>
        <v>0</v>
      </c>
      <c r="O66" s="68">
        <f t="shared" si="12"/>
        <v>0</v>
      </c>
      <c r="P66" s="68">
        <f t="shared" si="12"/>
        <v>0</v>
      </c>
      <c r="Q66" s="68">
        <f t="shared" si="12"/>
        <v>0</v>
      </c>
      <c r="R66" s="68">
        <f t="shared" si="12"/>
        <v>0</v>
      </c>
      <c r="S66" s="88">
        <f t="shared" si="8"/>
        <v>1395443.1099999999</v>
      </c>
      <c r="T66" s="88">
        <f t="shared" si="2"/>
        <v>2016186.8900000001</v>
      </c>
      <c r="U66" s="89">
        <f t="shared" si="3"/>
        <v>0.40902533686243814</v>
      </c>
    </row>
    <row r="67" spans="1:21" ht="15.45" customHeight="1" x14ac:dyDescent="0.3">
      <c r="A67" s="82" t="s">
        <v>106</v>
      </c>
      <c r="B67" s="55" t="s">
        <v>34</v>
      </c>
      <c r="C67" s="55" t="s">
        <v>102</v>
      </c>
      <c r="D67" s="55" t="s">
        <v>4</v>
      </c>
      <c r="E67" s="55" t="s">
        <v>58</v>
      </c>
      <c r="F67" s="66">
        <v>1867200</v>
      </c>
      <c r="G67" s="66">
        <v>152493.62</v>
      </c>
      <c r="H67" s="67">
        <v>157227.67000000001</v>
      </c>
      <c r="I67" s="67">
        <v>161356.73000000001</v>
      </c>
      <c r="J67" s="67">
        <v>160894.56</v>
      </c>
      <c r="K67" s="67">
        <v>159483.6</v>
      </c>
      <c r="L67" s="67"/>
      <c r="M67" s="67"/>
      <c r="N67" s="67"/>
      <c r="O67" s="67"/>
      <c r="P67" s="67"/>
      <c r="Q67" s="67"/>
      <c r="R67" s="67"/>
      <c r="S67" s="67">
        <f t="shared" si="8"/>
        <v>791456.18</v>
      </c>
      <c r="T67" s="67">
        <f t="shared" si="2"/>
        <v>1075743.8199999998</v>
      </c>
      <c r="U67" s="84">
        <f t="shared" si="3"/>
        <v>0.42387327549271642</v>
      </c>
    </row>
    <row r="68" spans="1:21" ht="15.45" customHeight="1" x14ac:dyDescent="0.3">
      <c r="A68" s="82" t="s">
        <v>106</v>
      </c>
      <c r="B68" s="55" t="s">
        <v>34</v>
      </c>
      <c r="C68" s="55" t="s">
        <v>102</v>
      </c>
      <c r="D68" s="55" t="s">
        <v>5</v>
      </c>
      <c r="E68" s="55" t="s">
        <v>59</v>
      </c>
      <c r="F68" s="66">
        <v>635500</v>
      </c>
      <c r="G68" s="66">
        <v>48336.509999999987</v>
      </c>
      <c r="H68" s="67">
        <v>50125.45</v>
      </c>
      <c r="I68" s="67">
        <v>50667.35</v>
      </c>
      <c r="J68" s="67">
        <v>50763.61</v>
      </c>
      <c r="K68" s="67">
        <v>51997.120000000003</v>
      </c>
      <c r="L68" s="67"/>
      <c r="M68" s="67"/>
      <c r="N68" s="67"/>
      <c r="O68" s="67"/>
      <c r="P68" s="67"/>
      <c r="Q68" s="67"/>
      <c r="R68" s="67"/>
      <c r="S68" s="67">
        <f t="shared" si="8"/>
        <v>251890.03999999998</v>
      </c>
      <c r="T68" s="67">
        <f t="shared" si="2"/>
        <v>383609.96</v>
      </c>
      <c r="U68" s="84">
        <f t="shared" si="3"/>
        <v>0.3963651298190401</v>
      </c>
    </row>
    <row r="69" spans="1:21" ht="15.45" customHeight="1" x14ac:dyDescent="0.3">
      <c r="A69" s="82" t="s">
        <v>106</v>
      </c>
      <c r="B69" s="55" t="s">
        <v>34</v>
      </c>
      <c r="C69" s="55" t="s">
        <v>102</v>
      </c>
      <c r="D69" s="55" t="s">
        <v>9</v>
      </c>
      <c r="E69" s="55" t="s">
        <v>63</v>
      </c>
      <c r="F69" s="66">
        <v>845910</v>
      </c>
      <c r="G69" s="66">
        <v>67584.840000000011</v>
      </c>
      <c r="H69" s="67">
        <v>70085.350000000006</v>
      </c>
      <c r="I69" s="67">
        <v>71664.14</v>
      </c>
      <c r="J69" s="67">
        <v>71282.079999999973</v>
      </c>
      <c r="K69" s="67">
        <v>71480.479999999996</v>
      </c>
      <c r="L69" s="67"/>
      <c r="M69" s="67"/>
      <c r="N69" s="67"/>
      <c r="O69" s="67"/>
      <c r="P69" s="67"/>
      <c r="Q69" s="67"/>
      <c r="R69" s="67"/>
      <c r="S69" s="67">
        <f t="shared" si="8"/>
        <v>352096.88999999996</v>
      </c>
      <c r="T69" s="67">
        <f t="shared" si="2"/>
        <v>493813.11000000004</v>
      </c>
      <c r="U69" s="84">
        <f t="shared" si="3"/>
        <v>0.4162344575664077</v>
      </c>
    </row>
    <row r="70" spans="1:21" ht="15.45" customHeight="1" x14ac:dyDescent="0.3">
      <c r="A70" s="82" t="s">
        <v>106</v>
      </c>
      <c r="B70" s="55" t="s">
        <v>34</v>
      </c>
      <c r="C70" s="55" t="s">
        <v>102</v>
      </c>
      <c r="D70" s="55" t="s">
        <v>11</v>
      </c>
      <c r="E70" s="55" t="s">
        <v>65</v>
      </c>
      <c r="F70" s="66">
        <v>44620</v>
      </c>
      <c r="G70" s="66">
        <v>0</v>
      </c>
      <c r="H70" s="67">
        <v>0</v>
      </c>
      <c r="I70" s="67">
        <v>0</v>
      </c>
      <c r="J70" s="67">
        <v>0</v>
      </c>
      <c r="K70" s="67">
        <v>0</v>
      </c>
      <c r="L70" s="67"/>
      <c r="M70" s="67"/>
      <c r="N70" s="67"/>
      <c r="O70" s="67"/>
      <c r="P70" s="67"/>
      <c r="Q70" s="67"/>
      <c r="R70" s="67"/>
      <c r="S70" s="67">
        <f t="shared" si="8"/>
        <v>0</v>
      </c>
      <c r="T70" s="67">
        <f t="shared" si="2"/>
        <v>44620</v>
      </c>
      <c r="U70" s="84">
        <f t="shared" si="3"/>
        <v>0</v>
      </c>
    </row>
    <row r="71" spans="1:21" ht="15.45" customHeight="1" x14ac:dyDescent="0.3">
      <c r="A71" s="82" t="s">
        <v>106</v>
      </c>
      <c r="B71" s="55" t="s">
        <v>34</v>
      </c>
      <c r="C71" s="55" t="s">
        <v>102</v>
      </c>
      <c r="D71" s="55" t="s">
        <v>12</v>
      </c>
      <c r="E71" s="55" t="s">
        <v>66</v>
      </c>
      <c r="F71" s="66">
        <v>18400</v>
      </c>
      <c r="G71" s="66">
        <v>0</v>
      </c>
      <c r="H71" s="67">
        <v>0</v>
      </c>
      <c r="I71" s="67">
        <v>0</v>
      </c>
      <c r="J71" s="67">
        <v>0</v>
      </c>
      <c r="K71" s="67">
        <v>0</v>
      </c>
      <c r="L71" s="67"/>
      <c r="M71" s="67"/>
      <c r="N71" s="67"/>
      <c r="O71" s="67"/>
      <c r="P71" s="67"/>
      <c r="Q71" s="67"/>
      <c r="R71" s="67"/>
      <c r="S71" s="67">
        <f t="shared" si="8"/>
        <v>0</v>
      </c>
      <c r="T71" s="67">
        <f t="shared" si="2"/>
        <v>18400</v>
      </c>
      <c r="U71" s="84">
        <f t="shared" si="3"/>
        <v>0</v>
      </c>
    </row>
    <row r="72" spans="1:21" s="90" customFormat="1" ht="15.45" customHeight="1" x14ac:dyDescent="0.3">
      <c r="A72" s="86" t="s">
        <v>107</v>
      </c>
      <c r="B72" s="58" t="s">
        <v>54</v>
      </c>
      <c r="C72" s="58"/>
      <c r="D72" s="58"/>
      <c r="E72" s="87"/>
      <c r="F72" s="65">
        <f>SUM(F73:F76)</f>
        <v>87900</v>
      </c>
      <c r="G72" s="65">
        <f>SUM(G73:G76)</f>
        <v>6690</v>
      </c>
      <c r="H72" s="65">
        <f t="shared" ref="H72:R72" si="13">SUM(H73:H76)</f>
        <v>6690</v>
      </c>
      <c r="I72" s="65">
        <f t="shared" si="13"/>
        <v>6756.9</v>
      </c>
      <c r="J72" s="65">
        <f t="shared" si="13"/>
        <v>6777.4500000000007</v>
      </c>
      <c r="K72" s="65">
        <f t="shared" si="13"/>
        <v>6756.9</v>
      </c>
      <c r="L72" s="65">
        <f t="shared" si="13"/>
        <v>0</v>
      </c>
      <c r="M72" s="65">
        <f t="shared" si="13"/>
        <v>0</v>
      </c>
      <c r="N72" s="65">
        <f t="shared" si="13"/>
        <v>0</v>
      </c>
      <c r="O72" s="65">
        <f t="shared" si="13"/>
        <v>0</v>
      </c>
      <c r="P72" s="65">
        <f t="shared" si="13"/>
        <v>0</v>
      </c>
      <c r="Q72" s="65">
        <f t="shared" si="13"/>
        <v>0</v>
      </c>
      <c r="R72" s="65">
        <f t="shared" si="13"/>
        <v>0</v>
      </c>
      <c r="S72" s="64">
        <f t="shared" si="8"/>
        <v>33671.25</v>
      </c>
      <c r="T72" s="64">
        <f t="shared" si="2"/>
        <v>54228.75</v>
      </c>
      <c r="U72" s="76">
        <f t="shared" si="3"/>
        <v>0.38306313993174063</v>
      </c>
    </row>
    <row r="73" spans="1:21" ht="15.45" customHeight="1" x14ac:dyDescent="0.3">
      <c r="A73" s="82" t="s">
        <v>107</v>
      </c>
      <c r="B73" s="55" t="s">
        <v>34</v>
      </c>
      <c r="C73" s="55" t="s">
        <v>102</v>
      </c>
      <c r="D73" s="55" t="s">
        <v>4</v>
      </c>
      <c r="E73" s="55" t="s">
        <v>58</v>
      </c>
      <c r="F73" s="66">
        <v>31400</v>
      </c>
      <c r="G73" s="66">
        <v>2400</v>
      </c>
      <c r="H73" s="67">
        <v>2400</v>
      </c>
      <c r="I73" s="67">
        <v>2400</v>
      </c>
      <c r="J73" s="67">
        <v>2400</v>
      </c>
      <c r="K73" s="67">
        <v>2400</v>
      </c>
      <c r="L73" s="67"/>
      <c r="M73" s="67"/>
      <c r="N73" s="67"/>
      <c r="O73" s="67"/>
      <c r="P73" s="67"/>
      <c r="Q73" s="67"/>
      <c r="R73" s="67"/>
      <c r="S73" s="67">
        <f t="shared" si="8"/>
        <v>12000</v>
      </c>
      <c r="T73" s="67">
        <f t="shared" si="2"/>
        <v>19400</v>
      </c>
      <c r="U73" s="84">
        <f t="shared" si="3"/>
        <v>0.38216560509554143</v>
      </c>
    </row>
    <row r="74" spans="1:21" ht="15.45" customHeight="1" x14ac:dyDescent="0.3">
      <c r="A74" s="82" t="s">
        <v>107</v>
      </c>
      <c r="B74" s="55" t="s">
        <v>34</v>
      </c>
      <c r="C74" s="55" t="s">
        <v>102</v>
      </c>
      <c r="D74" s="55" t="s">
        <v>5</v>
      </c>
      <c r="E74" s="55" t="s">
        <v>59</v>
      </c>
      <c r="F74" s="66">
        <v>33999.999999999993</v>
      </c>
      <c r="G74" s="66">
        <v>2600</v>
      </c>
      <c r="H74" s="67">
        <v>2600</v>
      </c>
      <c r="I74" s="67">
        <v>2650</v>
      </c>
      <c r="J74" s="67">
        <v>2665.36</v>
      </c>
      <c r="K74" s="67">
        <v>2650</v>
      </c>
      <c r="L74" s="67"/>
      <c r="M74" s="67"/>
      <c r="N74" s="67"/>
      <c r="O74" s="67"/>
      <c r="P74" s="67"/>
      <c r="Q74" s="67"/>
      <c r="R74" s="67"/>
      <c r="S74" s="67">
        <f t="shared" si="8"/>
        <v>13165.36</v>
      </c>
      <c r="T74" s="67">
        <f t="shared" si="2"/>
        <v>20834.639999999992</v>
      </c>
      <c r="U74" s="84">
        <f t="shared" si="3"/>
        <v>0.38721647058823538</v>
      </c>
    </row>
    <row r="75" spans="1:21" ht="15.45" customHeight="1" x14ac:dyDescent="0.3">
      <c r="A75" s="82" t="s">
        <v>107</v>
      </c>
      <c r="B75" s="55" t="s">
        <v>34</v>
      </c>
      <c r="C75" s="55" t="s">
        <v>102</v>
      </c>
      <c r="D75" s="55" t="s">
        <v>9</v>
      </c>
      <c r="E75" s="55" t="s">
        <v>63</v>
      </c>
      <c r="F75" s="66">
        <v>22100</v>
      </c>
      <c r="G75" s="66">
        <v>1690</v>
      </c>
      <c r="H75" s="67">
        <v>1690</v>
      </c>
      <c r="I75" s="67">
        <v>1706.9</v>
      </c>
      <c r="J75" s="67">
        <v>1712.09</v>
      </c>
      <c r="K75" s="67">
        <v>1706.9</v>
      </c>
      <c r="L75" s="67"/>
      <c r="M75" s="67"/>
      <c r="N75" s="67"/>
      <c r="O75" s="67"/>
      <c r="P75" s="67"/>
      <c r="Q75" s="67"/>
      <c r="R75" s="67"/>
      <c r="S75" s="67">
        <f t="shared" ref="S75:S140" si="14">SUM(G75:R75)</f>
        <v>8505.89</v>
      </c>
      <c r="T75" s="67">
        <f t="shared" ref="T75:T140" si="15">F75-S75</f>
        <v>13594.11</v>
      </c>
      <c r="U75" s="84">
        <f t="shared" si="3"/>
        <v>0.38488190045248866</v>
      </c>
    </row>
    <row r="76" spans="1:21" ht="15.45" customHeight="1" x14ac:dyDescent="0.3">
      <c r="A76" s="82" t="s">
        <v>107</v>
      </c>
      <c r="B76" s="55" t="s">
        <v>34</v>
      </c>
      <c r="C76" s="55" t="s">
        <v>102</v>
      </c>
      <c r="D76" s="55" t="s">
        <v>12</v>
      </c>
      <c r="E76" s="55" t="s">
        <v>66</v>
      </c>
      <c r="F76" s="66">
        <v>399.99999999999977</v>
      </c>
      <c r="G76" s="66">
        <v>0</v>
      </c>
      <c r="H76" s="67">
        <v>0</v>
      </c>
      <c r="I76" s="67">
        <v>0</v>
      </c>
      <c r="J76" s="67">
        <v>0</v>
      </c>
      <c r="K76" s="67">
        <v>0</v>
      </c>
      <c r="L76" s="67"/>
      <c r="M76" s="67"/>
      <c r="N76" s="67"/>
      <c r="O76" s="67"/>
      <c r="P76" s="67"/>
      <c r="Q76" s="67"/>
      <c r="R76" s="67"/>
      <c r="S76" s="67">
        <f t="shared" si="14"/>
        <v>0</v>
      </c>
      <c r="T76" s="67">
        <f t="shared" si="15"/>
        <v>399.99999999999977</v>
      </c>
      <c r="U76" s="84">
        <f t="shared" si="3"/>
        <v>0</v>
      </c>
    </row>
    <row r="77" spans="1:21" s="90" customFormat="1" ht="15.45" customHeight="1" x14ac:dyDescent="0.3">
      <c r="A77" s="86" t="s">
        <v>108</v>
      </c>
      <c r="B77" s="58" t="s">
        <v>54</v>
      </c>
      <c r="C77" s="58"/>
      <c r="D77" s="58"/>
      <c r="E77" s="87"/>
      <c r="F77" s="65">
        <f>SUM(F78:F80)</f>
        <v>141560</v>
      </c>
      <c r="G77" s="65">
        <f>SUM(G78:G80)</f>
        <v>10770.9</v>
      </c>
      <c r="H77" s="65">
        <f t="shared" ref="H77:R77" si="16">SUM(H78:H80)</f>
        <v>12024.6</v>
      </c>
      <c r="I77" s="65">
        <f t="shared" si="16"/>
        <v>11439.9</v>
      </c>
      <c r="J77" s="65">
        <f t="shared" si="16"/>
        <v>11439.9</v>
      </c>
      <c r="K77" s="65">
        <f t="shared" si="16"/>
        <v>11439.9</v>
      </c>
      <c r="L77" s="65">
        <f t="shared" si="16"/>
        <v>0</v>
      </c>
      <c r="M77" s="65">
        <f t="shared" si="16"/>
        <v>0</v>
      </c>
      <c r="N77" s="65">
        <f t="shared" si="16"/>
        <v>0</v>
      </c>
      <c r="O77" s="65">
        <f t="shared" si="16"/>
        <v>0</v>
      </c>
      <c r="P77" s="65">
        <f t="shared" si="16"/>
        <v>0</v>
      </c>
      <c r="Q77" s="65">
        <f t="shared" si="16"/>
        <v>0</v>
      </c>
      <c r="R77" s="65">
        <f t="shared" si="16"/>
        <v>0</v>
      </c>
      <c r="S77" s="88">
        <f t="shared" si="14"/>
        <v>57115.200000000004</v>
      </c>
      <c r="T77" s="88">
        <f t="shared" si="15"/>
        <v>84444.799999999988</v>
      </c>
      <c r="U77" s="89">
        <f t="shared" si="3"/>
        <v>0.40346990675332017</v>
      </c>
    </row>
    <row r="78" spans="1:21" ht="15.45" customHeight="1" x14ac:dyDescent="0.3">
      <c r="A78" s="82" t="s">
        <v>110</v>
      </c>
      <c r="B78" s="55" t="s">
        <v>34</v>
      </c>
      <c r="C78" s="55" t="s">
        <v>102</v>
      </c>
      <c r="D78" s="55" t="s">
        <v>4</v>
      </c>
      <c r="E78" s="55" t="s">
        <v>58</v>
      </c>
      <c r="F78" s="66">
        <v>105200</v>
      </c>
      <c r="G78" s="66">
        <v>8050</v>
      </c>
      <c r="H78" s="67">
        <v>8986.99</v>
      </c>
      <c r="I78" s="67">
        <v>8550</v>
      </c>
      <c r="J78" s="67">
        <v>8550</v>
      </c>
      <c r="K78" s="67">
        <v>8550</v>
      </c>
      <c r="L78" s="67"/>
      <c r="M78" s="67"/>
      <c r="N78" s="67"/>
      <c r="O78" s="67"/>
      <c r="P78" s="67"/>
      <c r="Q78" s="67"/>
      <c r="R78" s="67"/>
      <c r="S78" s="67">
        <f t="shared" si="14"/>
        <v>42686.99</v>
      </c>
      <c r="T78" s="67">
        <f t="shared" si="15"/>
        <v>62513.01</v>
      </c>
      <c r="U78" s="84">
        <f t="shared" si="3"/>
        <v>0.40576986692015204</v>
      </c>
    </row>
    <row r="79" spans="1:21" ht="15.45" customHeight="1" x14ac:dyDescent="0.3">
      <c r="A79" s="82" t="s">
        <v>110</v>
      </c>
      <c r="B79" s="55" t="s">
        <v>34</v>
      </c>
      <c r="C79" s="55" t="s">
        <v>102</v>
      </c>
      <c r="D79" s="55" t="s">
        <v>9</v>
      </c>
      <c r="E79" s="55" t="s">
        <v>63</v>
      </c>
      <c r="F79" s="66">
        <v>35559.999999999993</v>
      </c>
      <c r="G79" s="66">
        <v>2720.9</v>
      </c>
      <c r="H79" s="67">
        <v>3037.61</v>
      </c>
      <c r="I79" s="67">
        <v>2889.9</v>
      </c>
      <c r="J79" s="67">
        <v>2889.9</v>
      </c>
      <c r="K79" s="67">
        <v>2889.9</v>
      </c>
      <c r="L79" s="67"/>
      <c r="M79" s="67"/>
      <c r="N79" s="67"/>
      <c r="O79" s="67"/>
      <c r="P79" s="67"/>
      <c r="Q79" s="67"/>
      <c r="R79" s="67"/>
      <c r="S79" s="67">
        <f t="shared" si="14"/>
        <v>14428.21</v>
      </c>
      <c r="T79" s="67">
        <f t="shared" si="15"/>
        <v>21131.789999999994</v>
      </c>
      <c r="U79" s="84">
        <f t="shared" si="3"/>
        <v>0.40574268841394834</v>
      </c>
    </row>
    <row r="80" spans="1:21" ht="15.45" customHeight="1" x14ac:dyDescent="0.3">
      <c r="A80" s="82" t="s">
        <v>110</v>
      </c>
      <c r="B80" s="55" t="s">
        <v>34</v>
      </c>
      <c r="C80" s="55" t="s">
        <v>102</v>
      </c>
      <c r="D80" s="55" t="s">
        <v>12</v>
      </c>
      <c r="E80" s="55" t="s">
        <v>66</v>
      </c>
      <c r="F80" s="66">
        <v>799.99999999999966</v>
      </c>
      <c r="G80" s="66">
        <v>0</v>
      </c>
      <c r="H80" s="67">
        <v>0</v>
      </c>
      <c r="I80" s="67">
        <v>0</v>
      </c>
      <c r="J80" s="67">
        <v>0</v>
      </c>
      <c r="K80" s="67">
        <v>0</v>
      </c>
      <c r="L80" s="67"/>
      <c r="M80" s="67"/>
      <c r="N80" s="67"/>
      <c r="O80" s="67"/>
      <c r="P80" s="67"/>
      <c r="Q80" s="67"/>
      <c r="R80" s="67"/>
      <c r="S80" s="67">
        <f t="shared" si="14"/>
        <v>0</v>
      </c>
      <c r="T80" s="67">
        <f t="shared" si="15"/>
        <v>799.99999999999966</v>
      </c>
      <c r="U80" s="84">
        <f t="shared" si="3"/>
        <v>0</v>
      </c>
    </row>
    <row r="81" spans="1:21" s="90" customFormat="1" ht="15.45" customHeight="1" x14ac:dyDescent="0.3">
      <c r="A81" s="86" t="s">
        <v>109</v>
      </c>
      <c r="B81" s="58" t="s">
        <v>54</v>
      </c>
      <c r="C81" s="58"/>
      <c r="D81" s="58"/>
      <c r="E81" s="87"/>
      <c r="F81" s="68">
        <f>SUM(F82:F85)</f>
        <v>193410</v>
      </c>
      <c r="G81" s="68">
        <f>SUM(G82:G85)</f>
        <v>13215.79</v>
      </c>
      <c r="H81" s="68">
        <f t="shared" ref="H81:R81" si="17">SUM(H82:H85)</f>
        <v>13580.7</v>
      </c>
      <c r="I81" s="68">
        <f t="shared" si="17"/>
        <v>14182.8</v>
      </c>
      <c r="J81" s="68">
        <f t="shared" si="17"/>
        <v>15487.8</v>
      </c>
      <c r="K81" s="68">
        <f t="shared" si="17"/>
        <v>14510.61</v>
      </c>
      <c r="L81" s="68">
        <f t="shared" si="17"/>
        <v>0</v>
      </c>
      <c r="M81" s="68">
        <f t="shared" si="17"/>
        <v>0</v>
      </c>
      <c r="N81" s="68">
        <f t="shared" si="17"/>
        <v>0</v>
      </c>
      <c r="O81" s="68">
        <f t="shared" si="17"/>
        <v>0</v>
      </c>
      <c r="P81" s="68">
        <f t="shared" si="17"/>
        <v>0</v>
      </c>
      <c r="Q81" s="68">
        <f t="shared" si="17"/>
        <v>0</v>
      </c>
      <c r="R81" s="68">
        <f t="shared" si="17"/>
        <v>0</v>
      </c>
      <c r="S81" s="88">
        <f t="shared" si="14"/>
        <v>70977.7</v>
      </c>
      <c r="T81" s="88">
        <f t="shared" si="15"/>
        <v>122432.3</v>
      </c>
      <c r="U81" s="89">
        <f t="shared" ref="U81:U147" si="18">S81/F81</f>
        <v>0.36698050772969337</v>
      </c>
    </row>
    <row r="82" spans="1:21" ht="15.45" customHeight="1" x14ac:dyDescent="0.3">
      <c r="A82" s="82" t="s">
        <v>109</v>
      </c>
      <c r="B82" s="55" t="s">
        <v>34</v>
      </c>
      <c r="C82" s="55" t="s">
        <v>102</v>
      </c>
      <c r="D82" s="55" t="s">
        <v>4</v>
      </c>
      <c r="E82" s="55" t="s">
        <v>58</v>
      </c>
      <c r="F82" s="66">
        <v>132600</v>
      </c>
      <c r="G82" s="66">
        <v>9877.27</v>
      </c>
      <c r="H82" s="67">
        <v>10150</v>
      </c>
      <c r="I82" s="67">
        <v>10600</v>
      </c>
      <c r="J82" s="67">
        <v>10600</v>
      </c>
      <c r="K82" s="67">
        <v>10845</v>
      </c>
      <c r="L82" s="67"/>
      <c r="M82" s="67"/>
      <c r="N82" s="67"/>
      <c r="O82" s="67"/>
      <c r="P82" s="67"/>
      <c r="Q82" s="67"/>
      <c r="R82" s="67"/>
      <c r="S82" s="67">
        <f t="shared" si="14"/>
        <v>52072.270000000004</v>
      </c>
      <c r="T82" s="67">
        <f t="shared" si="15"/>
        <v>80527.73</v>
      </c>
      <c r="U82" s="84">
        <f t="shared" si="18"/>
        <v>0.39270188536953243</v>
      </c>
    </row>
    <row r="83" spans="1:21" ht="15.45" customHeight="1" x14ac:dyDescent="0.3">
      <c r="A83" s="82" t="s">
        <v>109</v>
      </c>
      <c r="B83" s="55" t="s">
        <v>34</v>
      </c>
      <c r="C83" s="55" t="s">
        <v>102</v>
      </c>
      <c r="D83" s="55" t="s">
        <v>9</v>
      </c>
      <c r="E83" s="55" t="s">
        <v>63</v>
      </c>
      <c r="F83" s="66">
        <v>44820</v>
      </c>
      <c r="G83" s="66">
        <v>3338.52</v>
      </c>
      <c r="H83" s="67">
        <v>3430.7</v>
      </c>
      <c r="I83" s="67">
        <v>3582.8</v>
      </c>
      <c r="J83" s="67">
        <v>3582.8</v>
      </c>
      <c r="K83" s="67">
        <v>3665.61</v>
      </c>
      <c r="L83" s="67"/>
      <c r="M83" s="67"/>
      <c r="N83" s="67"/>
      <c r="O83" s="67"/>
      <c r="P83" s="67"/>
      <c r="Q83" s="67"/>
      <c r="R83" s="67"/>
      <c r="S83" s="67">
        <f t="shared" si="14"/>
        <v>17600.43</v>
      </c>
      <c r="T83" s="67">
        <f t="shared" si="15"/>
        <v>27219.57</v>
      </c>
      <c r="U83" s="84">
        <f t="shared" si="18"/>
        <v>0.39269143239625171</v>
      </c>
    </row>
    <row r="84" spans="1:21" ht="15.45" customHeight="1" x14ac:dyDescent="0.3">
      <c r="A84" s="82" t="s">
        <v>109</v>
      </c>
      <c r="B84" s="55" t="s">
        <v>34</v>
      </c>
      <c r="C84" s="55" t="s">
        <v>102</v>
      </c>
      <c r="D84" s="55" t="s">
        <v>10</v>
      </c>
      <c r="E84" s="55" t="s">
        <v>64</v>
      </c>
      <c r="F84" s="66">
        <v>15190</v>
      </c>
      <c r="G84" s="66">
        <v>0</v>
      </c>
      <c r="H84" s="67">
        <v>0</v>
      </c>
      <c r="I84" s="67">
        <v>0</v>
      </c>
      <c r="J84" s="67">
        <v>1305</v>
      </c>
      <c r="K84" s="67">
        <v>0</v>
      </c>
      <c r="L84" s="67"/>
      <c r="M84" s="67"/>
      <c r="N84" s="67"/>
      <c r="O84" s="67"/>
      <c r="P84" s="67"/>
      <c r="Q84" s="67"/>
      <c r="R84" s="67"/>
      <c r="S84" s="67">
        <f t="shared" si="14"/>
        <v>1305</v>
      </c>
      <c r="T84" s="67">
        <f t="shared" si="15"/>
        <v>13885</v>
      </c>
      <c r="U84" s="84">
        <f t="shared" si="18"/>
        <v>8.5911784068466099E-2</v>
      </c>
    </row>
    <row r="85" spans="1:21" ht="15.45" customHeight="1" x14ac:dyDescent="0.3">
      <c r="A85" s="82" t="s">
        <v>109</v>
      </c>
      <c r="B85" s="55" t="s">
        <v>34</v>
      </c>
      <c r="C85" s="55" t="s">
        <v>102</v>
      </c>
      <c r="D85" s="55" t="s">
        <v>12</v>
      </c>
      <c r="E85" s="55" t="s">
        <v>66</v>
      </c>
      <c r="F85" s="66">
        <v>799.99999999999966</v>
      </c>
      <c r="G85" s="66">
        <v>0</v>
      </c>
      <c r="H85" s="67">
        <v>0</v>
      </c>
      <c r="I85" s="67">
        <v>0</v>
      </c>
      <c r="J85" s="67">
        <v>0</v>
      </c>
      <c r="K85" s="67">
        <v>0</v>
      </c>
      <c r="L85" s="67"/>
      <c r="M85" s="67"/>
      <c r="N85" s="67"/>
      <c r="O85" s="67"/>
      <c r="P85" s="67"/>
      <c r="Q85" s="67"/>
      <c r="R85" s="67"/>
      <c r="S85" s="67">
        <f t="shared" si="14"/>
        <v>0</v>
      </c>
      <c r="T85" s="67">
        <f t="shared" si="15"/>
        <v>799.99999999999966</v>
      </c>
      <c r="U85" s="84">
        <f t="shared" si="18"/>
        <v>0</v>
      </c>
    </row>
    <row r="86" spans="1:21" s="90" customFormat="1" ht="15.45" customHeight="1" x14ac:dyDescent="0.3">
      <c r="A86" s="86" t="s">
        <v>27</v>
      </c>
      <c r="B86" s="58" t="s">
        <v>54</v>
      </c>
      <c r="C86" s="58"/>
      <c r="D86" s="58"/>
      <c r="E86" s="87"/>
      <c r="F86" s="68">
        <f>SUM(F87:F113)</f>
        <v>3506760.7374646296</v>
      </c>
      <c r="G86" s="68">
        <f>SUM(G87:G113)</f>
        <v>222634.38395999992</v>
      </c>
      <c r="H86" s="68">
        <f t="shared" ref="H86:R86" si="19">SUM(H87:H113)</f>
        <v>220635.74154000002</v>
      </c>
      <c r="I86" s="68">
        <f t="shared" si="19"/>
        <v>284239.35562098335</v>
      </c>
      <c r="J86" s="68">
        <f t="shared" si="19"/>
        <v>265242.12815999991</v>
      </c>
      <c r="K86" s="68">
        <f t="shared" si="19"/>
        <v>282322.97621543542</v>
      </c>
      <c r="L86" s="68">
        <f t="shared" si="19"/>
        <v>0</v>
      </c>
      <c r="M86" s="68">
        <f t="shared" si="19"/>
        <v>0</v>
      </c>
      <c r="N86" s="68">
        <f t="shared" si="19"/>
        <v>0</v>
      </c>
      <c r="O86" s="68">
        <f t="shared" si="19"/>
        <v>0</v>
      </c>
      <c r="P86" s="68">
        <f t="shared" si="19"/>
        <v>0</v>
      </c>
      <c r="Q86" s="68">
        <f t="shared" si="19"/>
        <v>0</v>
      </c>
      <c r="R86" s="68">
        <f t="shared" si="19"/>
        <v>0</v>
      </c>
      <c r="S86" s="88">
        <f t="shared" si="14"/>
        <v>1275074.5854964186</v>
      </c>
      <c r="T86" s="88">
        <f t="shared" si="15"/>
        <v>2231686.1519682109</v>
      </c>
      <c r="U86" s="89">
        <f t="shared" si="18"/>
        <v>0.36360467136354763</v>
      </c>
    </row>
    <row r="87" spans="1:21" ht="15.45" customHeight="1" x14ac:dyDescent="0.3">
      <c r="A87" s="82" t="s">
        <v>27</v>
      </c>
      <c r="B87" s="59" t="s">
        <v>33</v>
      </c>
      <c r="C87" s="91" t="s">
        <v>100</v>
      </c>
      <c r="D87" s="55" t="s">
        <v>2</v>
      </c>
      <c r="E87" s="59" t="s">
        <v>55</v>
      </c>
      <c r="F87" s="66">
        <v>72272.469999999987</v>
      </c>
      <c r="G87" s="66">
        <v>0</v>
      </c>
      <c r="H87" s="67">
        <v>0</v>
      </c>
      <c r="I87" s="67">
        <v>1477.36824</v>
      </c>
      <c r="J87" s="67">
        <v>19975.2654</v>
      </c>
      <c r="K87" s="67">
        <v>0</v>
      </c>
      <c r="L87" s="67"/>
      <c r="M87" s="67"/>
      <c r="N87" s="67"/>
      <c r="O87" s="67"/>
      <c r="P87" s="67"/>
      <c r="Q87" s="67"/>
      <c r="R87" s="67"/>
      <c r="S87" s="67">
        <f t="shared" si="14"/>
        <v>21452.63364</v>
      </c>
      <c r="T87" s="67">
        <f t="shared" si="15"/>
        <v>50819.836359999987</v>
      </c>
      <c r="U87" s="84">
        <f t="shared" si="18"/>
        <v>0.29682994977202254</v>
      </c>
    </row>
    <row r="88" spans="1:21" ht="15.45" customHeight="1" x14ac:dyDescent="0.3">
      <c r="A88" s="82" t="s">
        <v>27</v>
      </c>
      <c r="B88" s="59" t="s">
        <v>33</v>
      </c>
      <c r="C88" s="91" t="s">
        <v>100</v>
      </c>
      <c r="D88" s="55" t="s">
        <v>3</v>
      </c>
      <c r="E88" s="55" t="s">
        <v>56</v>
      </c>
      <c r="F88" s="66">
        <v>6200</v>
      </c>
      <c r="G88" s="66">
        <v>0</v>
      </c>
      <c r="H88" s="67">
        <v>0</v>
      </c>
      <c r="I88" s="67">
        <v>0</v>
      </c>
      <c r="J88" s="67">
        <v>0</v>
      </c>
      <c r="K88" s="67">
        <v>2824.8514399999999</v>
      </c>
      <c r="L88" s="67"/>
      <c r="M88" s="67"/>
      <c r="N88" s="67"/>
      <c r="O88" s="67"/>
      <c r="P88" s="67"/>
      <c r="Q88" s="67"/>
      <c r="R88" s="67"/>
      <c r="S88" s="67">
        <f t="shared" si="14"/>
        <v>2824.8514399999999</v>
      </c>
      <c r="T88" s="67">
        <f t="shared" si="15"/>
        <v>3375.1485600000001</v>
      </c>
      <c r="U88" s="84">
        <f t="shared" si="18"/>
        <v>0.4556212</v>
      </c>
    </row>
    <row r="89" spans="1:21" ht="15.45" customHeight="1" x14ac:dyDescent="0.3">
      <c r="A89" s="82" t="s">
        <v>27</v>
      </c>
      <c r="B89" s="59" t="s">
        <v>33</v>
      </c>
      <c r="C89" s="91" t="s">
        <v>100</v>
      </c>
      <c r="D89" s="55">
        <v>1551</v>
      </c>
      <c r="E89" s="55" t="s">
        <v>57</v>
      </c>
      <c r="F89" s="66">
        <v>131692.488416632</v>
      </c>
      <c r="G89" s="66">
        <v>0</v>
      </c>
      <c r="H89" s="67">
        <v>0</v>
      </c>
      <c r="I89" s="67">
        <v>11692.57594098337</v>
      </c>
      <c r="J89" s="67">
        <v>0</v>
      </c>
      <c r="K89" s="67">
        <v>8643.1625554354832</v>
      </c>
      <c r="L89" s="67"/>
      <c r="M89" s="67"/>
      <c r="N89" s="67"/>
      <c r="O89" s="67"/>
      <c r="P89" s="67"/>
      <c r="Q89" s="67"/>
      <c r="R89" s="67"/>
      <c r="S89" s="67">
        <f t="shared" si="14"/>
        <v>20335.738496418853</v>
      </c>
      <c r="T89" s="67">
        <f t="shared" si="15"/>
        <v>111356.74992021314</v>
      </c>
      <c r="U89" s="84">
        <f t="shared" si="18"/>
        <v>0.15441836311941515</v>
      </c>
    </row>
    <row r="90" spans="1:21" ht="15.45" customHeight="1" x14ac:dyDescent="0.3">
      <c r="A90" s="82" t="s">
        <v>27</v>
      </c>
      <c r="B90" s="59" t="s">
        <v>33</v>
      </c>
      <c r="C90" s="91" t="s">
        <v>100</v>
      </c>
      <c r="D90" s="55">
        <v>1560</v>
      </c>
      <c r="E90" s="55" t="s">
        <v>84</v>
      </c>
      <c r="F90" s="66">
        <v>0</v>
      </c>
      <c r="G90" s="66">
        <v>436.78318000000002</v>
      </c>
      <c r="H90" s="67"/>
      <c r="I90" s="67"/>
      <c r="J90" s="67">
        <v>1769.9760000000001</v>
      </c>
      <c r="K90" s="67">
        <v>381.45251999999999</v>
      </c>
      <c r="L90" s="67"/>
      <c r="M90" s="67"/>
      <c r="N90" s="67"/>
      <c r="O90" s="67"/>
      <c r="P90" s="67"/>
      <c r="Q90" s="67"/>
      <c r="R90" s="67"/>
      <c r="S90" s="67">
        <f t="shared" si="14"/>
        <v>2588.2116999999998</v>
      </c>
      <c r="T90" s="67">
        <f t="shared" ref="T90" si="20">F90-S90</f>
        <v>-2588.2116999999998</v>
      </c>
      <c r="U90" s="84"/>
    </row>
    <row r="91" spans="1:21" ht="15.45" customHeight="1" x14ac:dyDescent="0.3">
      <c r="A91" s="82" t="s">
        <v>27</v>
      </c>
      <c r="B91" s="91" t="s">
        <v>34</v>
      </c>
      <c r="C91" s="91" t="s">
        <v>100</v>
      </c>
      <c r="D91" s="55" t="s">
        <v>96</v>
      </c>
      <c r="E91" s="85" t="s">
        <v>101</v>
      </c>
      <c r="F91" s="66">
        <v>620</v>
      </c>
      <c r="G91" s="66">
        <v>0</v>
      </c>
      <c r="H91" s="67">
        <v>0</v>
      </c>
      <c r="I91" s="67">
        <v>0</v>
      </c>
      <c r="J91" s="67">
        <v>0</v>
      </c>
      <c r="K91" s="67">
        <v>0</v>
      </c>
      <c r="L91" s="67"/>
      <c r="M91" s="67"/>
      <c r="N91" s="67"/>
      <c r="O91" s="67"/>
      <c r="P91" s="67"/>
      <c r="Q91" s="67"/>
      <c r="R91" s="67"/>
      <c r="S91" s="67">
        <f t="shared" si="14"/>
        <v>0</v>
      </c>
      <c r="T91" s="67">
        <f t="shared" si="15"/>
        <v>620</v>
      </c>
      <c r="U91" s="84">
        <f t="shared" si="18"/>
        <v>0</v>
      </c>
    </row>
    <row r="92" spans="1:21" ht="15.45" customHeight="1" x14ac:dyDescent="0.3">
      <c r="A92" s="82" t="s">
        <v>27</v>
      </c>
      <c r="B92" s="91" t="s">
        <v>34</v>
      </c>
      <c r="C92" s="91" t="s">
        <v>100</v>
      </c>
      <c r="D92" s="55" t="s">
        <v>4</v>
      </c>
      <c r="E92" s="55" t="s">
        <v>58</v>
      </c>
      <c r="F92" s="66">
        <v>560110.93599999952</v>
      </c>
      <c r="G92" s="66">
        <v>46225.807940000013</v>
      </c>
      <c r="H92" s="67">
        <v>49133.846480000007</v>
      </c>
      <c r="I92" s="67">
        <v>52724.465380000009</v>
      </c>
      <c r="J92" s="67">
        <v>51420.291920000003</v>
      </c>
      <c r="K92" s="67">
        <v>54643.712240000001</v>
      </c>
      <c r="L92" s="67"/>
      <c r="M92" s="67"/>
      <c r="N92" s="67"/>
      <c r="O92" s="67"/>
      <c r="P92" s="67"/>
      <c r="Q92" s="67"/>
      <c r="R92" s="67"/>
      <c r="S92" s="67">
        <f t="shared" si="14"/>
        <v>254148.12396000003</v>
      </c>
      <c r="T92" s="67">
        <f t="shared" si="15"/>
        <v>305962.81203999952</v>
      </c>
      <c r="U92" s="84">
        <f t="shared" si="18"/>
        <v>0.45374604855063971</v>
      </c>
    </row>
    <row r="93" spans="1:21" ht="15.45" customHeight="1" x14ac:dyDescent="0.3">
      <c r="A93" s="82" t="s">
        <v>27</v>
      </c>
      <c r="B93" s="91" t="s">
        <v>34</v>
      </c>
      <c r="C93" s="91" t="s">
        <v>100</v>
      </c>
      <c r="D93" s="55" t="s">
        <v>5</v>
      </c>
      <c r="E93" s="55" t="s">
        <v>59</v>
      </c>
      <c r="F93" s="66">
        <v>413901.52199999959</v>
      </c>
      <c r="G93" s="66">
        <v>29878.411319999999</v>
      </c>
      <c r="H93" s="67">
        <v>31368.027040000001</v>
      </c>
      <c r="I93" s="67">
        <v>31703.1234</v>
      </c>
      <c r="J93" s="67">
        <v>33132.587339999998</v>
      </c>
      <c r="K93" s="67">
        <v>34452.681420000008</v>
      </c>
      <c r="L93" s="67"/>
      <c r="M93" s="67"/>
      <c r="N93" s="67"/>
      <c r="O93" s="67"/>
      <c r="P93" s="67"/>
      <c r="Q93" s="67"/>
      <c r="R93" s="67"/>
      <c r="S93" s="67">
        <f t="shared" si="14"/>
        <v>160534.83052000002</v>
      </c>
      <c r="T93" s="67">
        <f t="shared" si="15"/>
        <v>253366.69147999957</v>
      </c>
      <c r="U93" s="84">
        <f t="shared" si="18"/>
        <v>0.38785755061804333</v>
      </c>
    </row>
    <row r="94" spans="1:21" ht="15.45" customHeight="1" x14ac:dyDescent="0.3">
      <c r="A94" s="82" t="s">
        <v>27</v>
      </c>
      <c r="B94" s="91" t="s">
        <v>34</v>
      </c>
      <c r="C94" s="91" t="s">
        <v>100</v>
      </c>
      <c r="D94" s="55" t="s">
        <v>6</v>
      </c>
      <c r="E94" s="55" t="s">
        <v>60</v>
      </c>
      <c r="F94" s="66">
        <v>57631.063999999977</v>
      </c>
      <c r="G94" s="66">
        <v>1707.44</v>
      </c>
      <c r="H94" s="67">
        <v>2181.06</v>
      </c>
      <c r="I94" s="67">
        <v>2500.6559999999999</v>
      </c>
      <c r="J94" s="67">
        <v>3025.4630000000002</v>
      </c>
      <c r="K94" s="67">
        <v>5057.3260000000009</v>
      </c>
      <c r="L94" s="67"/>
      <c r="M94" s="67"/>
      <c r="N94" s="67"/>
      <c r="O94" s="67"/>
      <c r="P94" s="67"/>
      <c r="Q94" s="67"/>
      <c r="R94" s="67"/>
      <c r="S94" s="67">
        <f t="shared" si="14"/>
        <v>14471.945000000002</v>
      </c>
      <c r="T94" s="67">
        <f t="shared" si="15"/>
        <v>43159.118999999977</v>
      </c>
      <c r="U94" s="84">
        <f t="shared" si="18"/>
        <v>0.25111361816953454</v>
      </c>
    </row>
    <row r="95" spans="1:21" ht="15.45" customHeight="1" x14ac:dyDescent="0.3">
      <c r="A95" s="82" t="s">
        <v>27</v>
      </c>
      <c r="B95" s="91" t="s">
        <v>34</v>
      </c>
      <c r="C95" s="91" t="s">
        <v>100</v>
      </c>
      <c r="D95" s="55" t="s">
        <v>7</v>
      </c>
      <c r="E95" s="55" t="s">
        <v>61</v>
      </c>
      <c r="F95" s="66">
        <v>64109.283999999992</v>
      </c>
      <c r="G95" s="66">
        <v>175.02600000000001</v>
      </c>
      <c r="H95" s="67">
        <v>810.77</v>
      </c>
      <c r="I95" s="67">
        <v>139.066</v>
      </c>
      <c r="J95" s="67">
        <v>1981.086</v>
      </c>
      <c r="K95" s="67">
        <v>11267.26</v>
      </c>
      <c r="L95" s="67"/>
      <c r="M95" s="67"/>
      <c r="N95" s="67"/>
      <c r="O95" s="67"/>
      <c r="P95" s="67"/>
      <c r="Q95" s="67"/>
      <c r="R95" s="67"/>
      <c r="S95" s="67">
        <f t="shared" si="14"/>
        <v>14373.208000000001</v>
      </c>
      <c r="T95" s="67">
        <f t="shared" si="15"/>
        <v>49736.075999999994</v>
      </c>
      <c r="U95" s="84">
        <f t="shared" si="18"/>
        <v>0.22419854197716516</v>
      </c>
    </row>
    <row r="96" spans="1:21" ht="15.45" customHeight="1" x14ac:dyDescent="0.3">
      <c r="A96" s="82" t="s">
        <v>27</v>
      </c>
      <c r="B96" s="91" t="s">
        <v>34</v>
      </c>
      <c r="C96" s="91" t="s">
        <v>100</v>
      </c>
      <c r="D96" s="55" t="s">
        <v>8</v>
      </c>
      <c r="E96" s="55" t="s">
        <v>62</v>
      </c>
      <c r="F96" s="66">
        <v>5779.4000000000333</v>
      </c>
      <c r="G96" s="66">
        <v>831.54456000000005</v>
      </c>
      <c r="H96" s="67">
        <v>199.67284000000001</v>
      </c>
      <c r="I96" s="67">
        <v>292.64965999999998</v>
      </c>
      <c r="J96" s="67">
        <v>106.90412000000001</v>
      </c>
      <c r="K96" s="67">
        <v>137.63754</v>
      </c>
      <c r="L96" s="67"/>
      <c r="M96" s="67"/>
      <c r="N96" s="67"/>
      <c r="O96" s="67"/>
      <c r="P96" s="67"/>
      <c r="Q96" s="67"/>
      <c r="R96" s="67"/>
      <c r="S96" s="67">
        <f t="shared" si="14"/>
        <v>1568.4087199999999</v>
      </c>
      <c r="T96" s="67">
        <f t="shared" si="15"/>
        <v>4210.9912800000329</v>
      </c>
      <c r="U96" s="84">
        <f t="shared" si="18"/>
        <v>0.2713791604664828</v>
      </c>
    </row>
    <row r="97" spans="1:21" ht="15.45" customHeight="1" x14ac:dyDescent="0.3">
      <c r="A97" s="82" t="s">
        <v>27</v>
      </c>
      <c r="B97" s="91" t="s">
        <v>34</v>
      </c>
      <c r="C97" s="91" t="s">
        <v>100</v>
      </c>
      <c r="D97" s="55" t="s">
        <v>9</v>
      </c>
      <c r="E97" s="55" t="s">
        <v>64</v>
      </c>
      <c r="F97" s="66">
        <v>250581.76504799831</v>
      </c>
      <c r="G97" s="66">
        <v>26761.78816</v>
      </c>
      <c r="H97" s="67">
        <v>28427.004499999999</v>
      </c>
      <c r="I97" s="67">
        <v>29860.07455999999</v>
      </c>
      <c r="J97" s="67">
        <v>29951.640439999999</v>
      </c>
      <c r="K97" s="67">
        <v>32185.42052</v>
      </c>
      <c r="L97" s="67"/>
      <c r="M97" s="67"/>
      <c r="N97" s="67"/>
      <c r="O97" s="67"/>
      <c r="P97" s="67"/>
      <c r="Q97" s="67"/>
      <c r="R97" s="67"/>
      <c r="S97" s="67">
        <f t="shared" si="14"/>
        <v>147185.92817999999</v>
      </c>
      <c r="T97" s="67">
        <f t="shared" si="15"/>
        <v>103395.83686799833</v>
      </c>
      <c r="U97" s="84">
        <f t="shared" si="18"/>
        <v>0.58737685143133578</v>
      </c>
    </row>
    <row r="98" spans="1:21" ht="15.45" customHeight="1" x14ac:dyDescent="0.3">
      <c r="A98" s="82" t="s">
        <v>27</v>
      </c>
      <c r="B98" s="91" t="s">
        <v>34</v>
      </c>
      <c r="C98" s="91" t="s">
        <v>100</v>
      </c>
      <c r="D98" s="55" t="s">
        <v>10</v>
      </c>
      <c r="E98" s="55" t="s">
        <v>64</v>
      </c>
      <c r="F98" s="66">
        <v>139589.59999999969</v>
      </c>
      <c r="G98" s="66">
        <v>10506.90624</v>
      </c>
      <c r="H98" s="67">
        <v>9601.1976599999998</v>
      </c>
      <c r="I98" s="67">
        <v>9632.7761199999986</v>
      </c>
      <c r="J98" s="67">
        <v>9086.5565599999991</v>
      </c>
      <c r="K98" s="67">
        <v>9825.4886799999986</v>
      </c>
      <c r="L98" s="67"/>
      <c r="M98" s="67"/>
      <c r="N98" s="67"/>
      <c r="O98" s="67"/>
      <c r="P98" s="67"/>
      <c r="Q98" s="67"/>
      <c r="R98" s="67"/>
      <c r="S98" s="67">
        <f t="shared" si="14"/>
        <v>48652.925260000004</v>
      </c>
      <c r="T98" s="67">
        <f t="shared" si="15"/>
        <v>90936.674739999682</v>
      </c>
      <c r="U98" s="84">
        <f t="shared" si="18"/>
        <v>0.34854262251629142</v>
      </c>
    </row>
    <row r="99" spans="1:21" ht="15.45" customHeight="1" x14ac:dyDescent="0.3">
      <c r="A99" s="82" t="s">
        <v>27</v>
      </c>
      <c r="B99" s="91" t="s">
        <v>34</v>
      </c>
      <c r="C99" s="91" t="s">
        <v>100</v>
      </c>
      <c r="D99" s="55" t="s">
        <v>11</v>
      </c>
      <c r="E99" s="55" t="s">
        <v>65</v>
      </c>
      <c r="F99" s="66">
        <v>8453.0800000000127</v>
      </c>
      <c r="G99" s="66">
        <v>659.24351999999999</v>
      </c>
      <c r="H99" s="67">
        <v>315.42189999999999</v>
      </c>
      <c r="I99" s="67">
        <v>148.15333999999999</v>
      </c>
      <c r="J99" s="67">
        <v>412.96773999999999</v>
      </c>
      <c r="K99" s="67">
        <v>1431.0058799999999</v>
      </c>
      <c r="L99" s="67"/>
      <c r="M99" s="67"/>
      <c r="N99" s="67"/>
      <c r="O99" s="67"/>
      <c r="P99" s="67"/>
      <c r="Q99" s="67"/>
      <c r="R99" s="67"/>
      <c r="S99" s="67">
        <f t="shared" si="14"/>
        <v>2966.7923799999999</v>
      </c>
      <c r="T99" s="67">
        <f t="shared" si="15"/>
        <v>5486.2876200000128</v>
      </c>
      <c r="U99" s="84">
        <f t="shared" si="18"/>
        <v>0.35097176177203993</v>
      </c>
    </row>
    <row r="100" spans="1:21" ht="15.45" customHeight="1" x14ac:dyDescent="0.3">
      <c r="A100" s="82" t="s">
        <v>27</v>
      </c>
      <c r="B100" s="91" t="s">
        <v>34</v>
      </c>
      <c r="C100" s="91" t="s">
        <v>100</v>
      </c>
      <c r="D100" s="55" t="s">
        <v>12</v>
      </c>
      <c r="E100" s="55" t="s">
        <v>66</v>
      </c>
      <c r="F100" s="66">
        <v>4501.2</v>
      </c>
      <c r="G100" s="66">
        <v>502.41752000000002</v>
      </c>
      <c r="H100" s="67">
        <v>568.90849999999989</v>
      </c>
      <c r="I100" s="67">
        <v>760.92240000000015</v>
      </c>
      <c r="J100" s="67">
        <v>555.68740000000003</v>
      </c>
      <c r="K100" s="67">
        <v>398.78258000000011</v>
      </c>
      <c r="L100" s="67"/>
      <c r="M100" s="67"/>
      <c r="N100" s="67"/>
      <c r="O100" s="67"/>
      <c r="P100" s="67"/>
      <c r="Q100" s="67"/>
      <c r="R100" s="67"/>
      <c r="S100" s="67">
        <f t="shared" si="14"/>
        <v>2786.7184000000002</v>
      </c>
      <c r="T100" s="67">
        <f t="shared" si="15"/>
        <v>1714.4815999999996</v>
      </c>
      <c r="U100" s="84">
        <f t="shared" si="18"/>
        <v>0.6191056607126989</v>
      </c>
    </row>
    <row r="101" spans="1:21" ht="15.45" customHeight="1" x14ac:dyDescent="0.3">
      <c r="A101" s="82" t="s">
        <v>27</v>
      </c>
      <c r="B101" s="91" t="s">
        <v>34</v>
      </c>
      <c r="C101" s="91" t="s">
        <v>100</v>
      </c>
      <c r="D101" s="55" t="s">
        <v>13</v>
      </c>
      <c r="E101" s="55" t="s">
        <v>67</v>
      </c>
      <c r="F101" s="66">
        <v>199511.59799999979</v>
      </c>
      <c r="G101" s="66">
        <v>21714.764679999949</v>
      </c>
      <c r="H101" s="67">
        <v>19256.874499999962</v>
      </c>
      <c r="I101" s="67">
        <v>19515.655679999989</v>
      </c>
      <c r="J101" s="67">
        <v>11386.06184</v>
      </c>
      <c r="K101" s="67">
        <v>12968.001840000001</v>
      </c>
      <c r="L101" s="67"/>
      <c r="M101" s="67"/>
      <c r="N101" s="67"/>
      <c r="O101" s="67"/>
      <c r="P101" s="67"/>
      <c r="Q101" s="67"/>
      <c r="R101" s="67"/>
      <c r="S101" s="67">
        <f t="shared" si="14"/>
        <v>84841.358539999899</v>
      </c>
      <c r="T101" s="67">
        <f t="shared" si="15"/>
        <v>114670.2394599999</v>
      </c>
      <c r="U101" s="84">
        <f t="shared" si="18"/>
        <v>0.42524524584280049</v>
      </c>
    </row>
    <row r="102" spans="1:21" ht="15.45" customHeight="1" x14ac:dyDescent="0.3">
      <c r="A102" s="82" t="s">
        <v>27</v>
      </c>
      <c r="B102" s="91" t="s">
        <v>34</v>
      </c>
      <c r="C102" s="91" t="s">
        <v>100</v>
      </c>
      <c r="D102" s="55" t="s">
        <v>14</v>
      </c>
      <c r="E102" s="55" t="s">
        <v>68</v>
      </c>
      <c r="F102" s="66">
        <v>240487.37999999971</v>
      </c>
      <c r="G102" s="66">
        <v>14049.08830000001</v>
      </c>
      <c r="H102" s="67">
        <v>18261.79668000001</v>
      </c>
      <c r="I102" s="67">
        <v>20542.257340000011</v>
      </c>
      <c r="J102" s="67">
        <v>25921.282119999989</v>
      </c>
      <c r="K102" s="67">
        <v>20088.20589999999</v>
      </c>
      <c r="L102" s="67"/>
      <c r="M102" s="67"/>
      <c r="N102" s="67"/>
      <c r="O102" s="67"/>
      <c r="P102" s="67"/>
      <c r="Q102" s="67"/>
      <c r="R102" s="67"/>
      <c r="S102" s="67">
        <f t="shared" si="14"/>
        <v>98862.630340000003</v>
      </c>
      <c r="T102" s="67">
        <f t="shared" si="15"/>
        <v>141624.74965999971</v>
      </c>
      <c r="U102" s="84">
        <f t="shared" si="18"/>
        <v>0.4110927997136487</v>
      </c>
    </row>
    <row r="103" spans="1:21" ht="15.45" customHeight="1" x14ac:dyDescent="0.3">
      <c r="A103" s="82" t="s">
        <v>27</v>
      </c>
      <c r="B103" s="91" t="s">
        <v>34</v>
      </c>
      <c r="C103" s="91" t="s">
        <v>100</v>
      </c>
      <c r="D103" s="55" t="s">
        <v>15</v>
      </c>
      <c r="E103" s="55" t="s">
        <v>69</v>
      </c>
      <c r="F103" s="66">
        <v>56977.999999999978</v>
      </c>
      <c r="G103" s="66">
        <v>1189.2362599999999</v>
      </c>
      <c r="H103" s="67">
        <v>2487.4709999999982</v>
      </c>
      <c r="I103" s="67">
        <v>3920.2228</v>
      </c>
      <c r="J103" s="67">
        <v>3887.61328</v>
      </c>
      <c r="K103" s="67">
        <v>9052.6789000000008</v>
      </c>
      <c r="L103" s="67"/>
      <c r="M103" s="67"/>
      <c r="N103" s="67"/>
      <c r="O103" s="67"/>
      <c r="P103" s="67"/>
      <c r="Q103" s="67"/>
      <c r="R103" s="67"/>
      <c r="S103" s="67">
        <f t="shared" si="14"/>
        <v>20537.222239999999</v>
      </c>
      <c r="T103" s="67">
        <f t="shared" si="15"/>
        <v>36440.777759999983</v>
      </c>
      <c r="U103" s="84">
        <f t="shared" si="18"/>
        <v>0.36044126224156703</v>
      </c>
    </row>
    <row r="104" spans="1:21" ht="15.45" customHeight="1" x14ac:dyDescent="0.3">
      <c r="A104" s="82" t="s">
        <v>27</v>
      </c>
      <c r="B104" s="91" t="s">
        <v>34</v>
      </c>
      <c r="C104" s="91" t="s">
        <v>100</v>
      </c>
      <c r="D104" s="55" t="s">
        <v>16</v>
      </c>
      <c r="E104" s="55" t="s">
        <v>70</v>
      </c>
      <c r="F104" s="66">
        <v>71442.313999999751</v>
      </c>
      <c r="G104" s="66">
        <v>2972.91626</v>
      </c>
      <c r="H104" s="67">
        <v>6821.2682400000012</v>
      </c>
      <c r="I104" s="67">
        <v>4599.7938000000004</v>
      </c>
      <c r="J104" s="67">
        <v>2582.8633599999998</v>
      </c>
      <c r="K104" s="67">
        <v>3223.6839600000021</v>
      </c>
      <c r="L104" s="67"/>
      <c r="M104" s="67"/>
      <c r="N104" s="67"/>
      <c r="O104" s="67"/>
      <c r="P104" s="67"/>
      <c r="Q104" s="67"/>
      <c r="R104" s="67"/>
      <c r="S104" s="67">
        <f t="shared" si="14"/>
        <v>20200.525620000004</v>
      </c>
      <c r="T104" s="67">
        <f t="shared" si="15"/>
        <v>51241.788379999751</v>
      </c>
      <c r="U104" s="84">
        <f t="shared" si="18"/>
        <v>0.28275295814186641</v>
      </c>
    </row>
    <row r="105" spans="1:21" ht="15.45" customHeight="1" x14ac:dyDescent="0.3">
      <c r="A105" s="82" t="s">
        <v>27</v>
      </c>
      <c r="B105" s="91" t="s">
        <v>34</v>
      </c>
      <c r="C105" s="91" t="s">
        <v>100</v>
      </c>
      <c r="D105" s="55" t="s">
        <v>17</v>
      </c>
      <c r="E105" s="55" t="s">
        <v>71</v>
      </c>
      <c r="F105" s="66">
        <v>485534.13999999902</v>
      </c>
      <c r="G105" s="66">
        <v>33154.248239999994</v>
      </c>
      <c r="H105" s="67">
        <v>19969.569479999998</v>
      </c>
      <c r="I105" s="67">
        <v>47771.862299999993</v>
      </c>
      <c r="J105" s="67">
        <v>27777.620719999992</v>
      </c>
      <c r="K105" s="67">
        <v>21052.858400000001</v>
      </c>
      <c r="L105" s="67"/>
      <c r="M105" s="67"/>
      <c r="N105" s="67"/>
      <c r="O105" s="67"/>
      <c r="P105" s="67"/>
      <c r="Q105" s="67"/>
      <c r="R105" s="67"/>
      <c r="S105" s="67">
        <f t="shared" si="14"/>
        <v>149726.15913999997</v>
      </c>
      <c r="T105" s="67">
        <f t="shared" si="15"/>
        <v>335807.98085999908</v>
      </c>
      <c r="U105" s="84">
        <f t="shared" si="18"/>
        <v>0.30837411173599505</v>
      </c>
    </row>
    <row r="106" spans="1:21" ht="15.45" customHeight="1" x14ac:dyDescent="0.3">
      <c r="A106" s="82" t="s">
        <v>27</v>
      </c>
      <c r="B106" s="91" t="s">
        <v>34</v>
      </c>
      <c r="C106" s="91" t="s">
        <v>100</v>
      </c>
      <c r="D106" s="55" t="s">
        <v>18</v>
      </c>
      <c r="E106" s="55" t="s">
        <v>72</v>
      </c>
      <c r="F106" s="66">
        <v>16235.73999999998</v>
      </c>
      <c r="G106" s="66">
        <v>669.08140000000003</v>
      </c>
      <c r="H106" s="67">
        <v>517.83789999999999</v>
      </c>
      <c r="I106" s="67">
        <v>506.91203999999999</v>
      </c>
      <c r="J106" s="67">
        <v>506.22293999999999</v>
      </c>
      <c r="K106" s="67">
        <v>1501.4321600000001</v>
      </c>
      <c r="L106" s="67"/>
      <c r="M106" s="67"/>
      <c r="N106" s="67"/>
      <c r="O106" s="67"/>
      <c r="P106" s="67"/>
      <c r="Q106" s="67"/>
      <c r="R106" s="67"/>
      <c r="S106" s="67">
        <f t="shared" si="14"/>
        <v>3701.4864399999997</v>
      </c>
      <c r="T106" s="67">
        <f t="shared" si="15"/>
        <v>12534.253559999979</v>
      </c>
      <c r="U106" s="84">
        <f t="shared" si="18"/>
        <v>0.22798384551612702</v>
      </c>
    </row>
    <row r="107" spans="1:21" ht="15.45" customHeight="1" x14ac:dyDescent="0.3">
      <c r="A107" s="82" t="s">
        <v>27</v>
      </c>
      <c r="B107" s="91" t="s">
        <v>34</v>
      </c>
      <c r="C107" s="91" t="s">
        <v>100</v>
      </c>
      <c r="D107" s="55" t="s">
        <v>19</v>
      </c>
      <c r="E107" s="55" t="s">
        <v>73</v>
      </c>
      <c r="F107" s="66">
        <v>349643.38000000082</v>
      </c>
      <c r="G107" s="66">
        <v>17134.07674</v>
      </c>
      <c r="H107" s="67">
        <v>13497.492640000009</v>
      </c>
      <c r="I107" s="67">
        <v>18432.434539999998</v>
      </c>
      <c r="J107" s="67">
        <v>22668.61004</v>
      </c>
      <c r="K107" s="67">
        <v>28041.795539999988</v>
      </c>
      <c r="L107" s="67"/>
      <c r="M107" s="67"/>
      <c r="N107" s="67"/>
      <c r="O107" s="67"/>
      <c r="P107" s="67"/>
      <c r="Q107" s="67"/>
      <c r="R107" s="67"/>
      <c r="S107" s="67">
        <f t="shared" si="14"/>
        <v>99774.409499999994</v>
      </c>
      <c r="T107" s="67">
        <f t="shared" si="15"/>
        <v>249868.97050000081</v>
      </c>
      <c r="U107" s="84">
        <f t="shared" si="18"/>
        <v>0.2853604993179043</v>
      </c>
    </row>
    <row r="108" spans="1:21" ht="15.45" customHeight="1" x14ac:dyDescent="0.3">
      <c r="A108" s="82" t="s">
        <v>27</v>
      </c>
      <c r="B108" s="91" t="s">
        <v>34</v>
      </c>
      <c r="C108" s="91" t="s">
        <v>100</v>
      </c>
      <c r="D108" s="55" t="s">
        <v>20</v>
      </c>
      <c r="E108" s="55" t="s">
        <v>74</v>
      </c>
      <c r="F108" s="66">
        <v>11780</v>
      </c>
      <c r="G108" s="66">
        <v>1225.7319399999999</v>
      </c>
      <c r="H108" s="67">
        <v>767.65981999999997</v>
      </c>
      <c r="I108" s="67">
        <v>133.60256000000001</v>
      </c>
      <c r="J108" s="67">
        <v>94.852560000000011</v>
      </c>
      <c r="K108" s="67">
        <v>277.67568</v>
      </c>
      <c r="L108" s="67"/>
      <c r="M108" s="67"/>
      <c r="N108" s="67"/>
      <c r="O108" s="67"/>
      <c r="P108" s="67"/>
      <c r="Q108" s="67"/>
      <c r="R108" s="67"/>
      <c r="S108" s="67">
        <f t="shared" si="14"/>
        <v>2499.5225599999994</v>
      </c>
      <c r="T108" s="67">
        <f t="shared" si="15"/>
        <v>9280.4774400000006</v>
      </c>
      <c r="U108" s="84">
        <f t="shared" si="18"/>
        <v>0.21218357894736836</v>
      </c>
    </row>
    <row r="109" spans="1:21" ht="15.45" customHeight="1" x14ac:dyDescent="0.3">
      <c r="A109" s="82" t="s">
        <v>27</v>
      </c>
      <c r="B109" s="91" t="s">
        <v>34</v>
      </c>
      <c r="C109" s="91" t="s">
        <v>100</v>
      </c>
      <c r="D109" s="55" t="s">
        <v>21</v>
      </c>
      <c r="E109" s="55" t="s">
        <v>75</v>
      </c>
      <c r="F109" s="66">
        <v>5952</v>
      </c>
      <c r="G109" s="66">
        <v>26.908000000000001</v>
      </c>
      <c r="H109" s="67">
        <v>839.56122000000005</v>
      </c>
      <c r="I109" s="67">
        <v>279.46933999999999</v>
      </c>
      <c r="J109" s="67">
        <v>2680.9016999999999</v>
      </c>
      <c r="K109" s="67">
        <v>1847.1635200000001</v>
      </c>
      <c r="L109" s="67"/>
      <c r="M109" s="67"/>
      <c r="N109" s="67"/>
      <c r="O109" s="67"/>
      <c r="P109" s="67"/>
      <c r="Q109" s="67"/>
      <c r="R109" s="67"/>
      <c r="S109" s="67">
        <f t="shared" si="14"/>
        <v>5674.00378</v>
      </c>
      <c r="T109" s="67">
        <f t="shared" si="15"/>
        <v>277.99621999999999</v>
      </c>
      <c r="U109" s="84">
        <f t="shared" si="18"/>
        <v>0.95329364583333331</v>
      </c>
    </row>
    <row r="110" spans="1:21" ht="15.45" customHeight="1" x14ac:dyDescent="0.3">
      <c r="A110" s="82" t="s">
        <v>27</v>
      </c>
      <c r="B110" s="91" t="s">
        <v>34</v>
      </c>
      <c r="C110" s="91" t="s">
        <v>100</v>
      </c>
      <c r="D110" s="55" t="s">
        <v>22</v>
      </c>
      <c r="E110" s="55" t="s">
        <v>76</v>
      </c>
      <c r="F110" s="66">
        <v>198372.3000000006</v>
      </c>
      <c r="G110" s="66">
        <v>3666.3237600000011</v>
      </c>
      <c r="H110" s="67">
        <v>6824.2207799999996</v>
      </c>
      <c r="I110" s="67">
        <v>18978.927979999989</v>
      </c>
      <c r="J110" s="67">
        <v>5840.0546799999984</v>
      </c>
      <c r="K110" s="67">
        <v>15929.30212</v>
      </c>
      <c r="L110" s="67"/>
      <c r="M110" s="67"/>
      <c r="N110" s="67"/>
      <c r="O110" s="67"/>
      <c r="P110" s="67"/>
      <c r="Q110" s="67"/>
      <c r="R110" s="67"/>
      <c r="S110" s="67">
        <f t="shared" si="14"/>
        <v>51238.82931999999</v>
      </c>
      <c r="T110" s="67">
        <f t="shared" si="15"/>
        <v>147133.47068000061</v>
      </c>
      <c r="U110" s="84">
        <f t="shared" si="18"/>
        <v>0.25829629096400974</v>
      </c>
    </row>
    <row r="111" spans="1:21" ht="15.45" customHeight="1" x14ac:dyDescent="0.3">
      <c r="A111" s="82" t="s">
        <v>27</v>
      </c>
      <c r="B111" s="91" t="s">
        <v>34</v>
      </c>
      <c r="C111" s="91" t="s">
        <v>100</v>
      </c>
      <c r="D111" s="55" t="s">
        <v>23</v>
      </c>
      <c r="E111" s="55" t="s">
        <v>77</v>
      </c>
      <c r="F111" s="66">
        <v>2252.4600000000019</v>
      </c>
      <c r="G111" s="66">
        <v>81.428820000000002</v>
      </c>
      <c r="H111" s="67">
        <v>361.80372</v>
      </c>
      <c r="I111" s="67">
        <v>30.014199999999999</v>
      </c>
      <c r="J111" s="67">
        <v>41.7849</v>
      </c>
      <c r="K111" s="67">
        <v>39.369999999999997</v>
      </c>
      <c r="L111" s="67"/>
      <c r="M111" s="67"/>
      <c r="N111" s="67"/>
      <c r="O111" s="67"/>
      <c r="P111" s="67"/>
      <c r="Q111" s="67"/>
      <c r="R111" s="67"/>
      <c r="S111" s="67">
        <f t="shared" si="14"/>
        <v>554.40164000000004</v>
      </c>
      <c r="T111" s="67">
        <f t="shared" si="15"/>
        <v>1698.0583600000018</v>
      </c>
      <c r="U111" s="84">
        <f t="shared" si="18"/>
        <v>0.24613162497891175</v>
      </c>
    </row>
    <row r="112" spans="1:21" ht="15.45" customHeight="1" x14ac:dyDescent="0.3">
      <c r="A112" s="82" t="s">
        <v>27</v>
      </c>
      <c r="B112" s="91" t="s">
        <v>34</v>
      </c>
      <c r="C112" s="91" t="s">
        <v>100</v>
      </c>
      <c r="D112" s="55" t="s">
        <v>24</v>
      </c>
      <c r="E112" s="55" t="s">
        <v>78</v>
      </c>
      <c r="F112" s="66">
        <v>148709.87600000019</v>
      </c>
      <c r="G112" s="66">
        <v>8875.9307000000008</v>
      </c>
      <c r="H112" s="67">
        <v>8386.8825800000086</v>
      </c>
      <c r="I112" s="67">
        <v>8475.8256600000077</v>
      </c>
      <c r="J112" s="67">
        <v>9204.6455400000013</v>
      </c>
      <c r="K112" s="67">
        <v>6955.4390200000098</v>
      </c>
      <c r="L112" s="67"/>
      <c r="M112" s="67"/>
      <c r="N112" s="67"/>
      <c r="O112" s="67"/>
      <c r="P112" s="67"/>
      <c r="Q112" s="67"/>
      <c r="R112" s="67"/>
      <c r="S112" s="67">
        <f t="shared" si="14"/>
        <v>41898.723500000029</v>
      </c>
      <c r="T112" s="67">
        <f t="shared" si="15"/>
        <v>106811.15250000017</v>
      </c>
      <c r="U112" s="84">
        <f t="shared" si="18"/>
        <v>0.28174808981751809</v>
      </c>
    </row>
    <row r="113" spans="1:21" ht="15.45" customHeight="1" x14ac:dyDescent="0.3">
      <c r="A113" s="82" t="s">
        <v>27</v>
      </c>
      <c r="B113" s="91" t="s">
        <v>34</v>
      </c>
      <c r="C113" s="91" t="s">
        <v>100</v>
      </c>
      <c r="D113" s="55" t="s">
        <v>25</v>
      </c>
      <c r="E113" s="55" t="s">
        <v>79</v>
      </c>
      <c r="F113" s="66">
        <v>4418.7400000000298</v>
      </c>
      <c r="G113" s="66">
        <v>189.28041999999999</v>
      </c>
      <c r="H113" s="67">
        <v>37.394060000000003</v>
      </c>
      <c r="I113" s="67">
        <v>120.54634</v>
      </c>
      <c r="J113" s="67">
        <v>1231.1885600000001</v>
      </c>
      <c r="K113" s="67">
        <v>96.587800000000016</v>
      </c>
      <c r="L113" s="67"/>
      <c r="M113" s="67"/>
      <c r="N113" s="67"/>
      <c r="O113" s="67"/>
      <c r="P113" s="67"/>
      <c r="Q113" s="67"/>
      <c r="R113" s="67"/>
      <c r="S113" s="67">
        <f t="shared" si="14"/>
        <v>1674.9971800000001</v>
      </c>
      <c r="T113" s="67">
        <f t="shared" si="15"/>
        <v>2743.7428200000295</v>
      </c>
      <c r="U113" s="84">
        <f t="shared" si="18"/>
        <v>0.37906669774641388</v>
      </c>
    </row>
    <row r="114" spans="1:21" s="90" customFormat="1" ht="15.45" customHeight="1" x14ac:dyDescent="0.3">
      <c r="A114" s="86" t="s">
        <v>28</v>
      </c>
      <c r="B114" s="58" t="s">
        <v>54</v>
      </c>
      <c r="C114" s="92"/>
      <c r="D114" s="58"/>
      <c r="E114" s="87"/>
      <c r="F114" s="65">
        <f>SUM(F115:F141)</f>
        <v>1029791.1695409704</v>
      </c>
      <c r="G114" s="65">
        <f>SUM(G115:G141)</f>
        <v>62874.675659999986</v>
      </c>
      <c r="H114" s="65">
        <f t="shared" ref="H114:R114" si="21">SUM(H115:H141)</f>
        <v>67039.442589999977</v>
      </c>
      <c r="I114" s="65">
        <f t="shared" si="21"/>
        <v>83356.012012356674</v>
      </c>
      <c r="J114" s="65">
        <f t="shared" si="21"/>
        <v>81291.246860000028</v>
      </c>
      <c r="K114" s="65">
        <f t="shared" si="21"/>
        <v>88275.733997039308</v>
      </c>
      <c r="L114" s="65"/>
      <c r="M114" s="65">
        <f t="shared" si="21"/>
        <v>0</v>
      </c>
      <c r="N114" s="65">
        <f t="shared" si="21"/>
        <v>0</v>
      </c>
      <c r="O114" s="65">
        <f t="shared" si="21"/>
        <v>0</v>
      </c>
      <c r="P114" s="65">
        <f t="shared" si="21"/>
        <v>0</v>
      </c>
      <c r="Q114" s="65">
        <f t="shared" si="21"/>
        <v>0</v>
      </c>
      <c r="R114" s="65">
        <f t="shared" si="21"/>
        <v>0</v>
      </c>
      <c r="S114" s="64">
        <f t="shared" si="14"/>
        <v>382837.111119396</v>
      </c>
      <c r="T114" s="64">
        <f t="shared" si="15"/>
        <v>646954.0584215743</v>
      </c>
      <c r="U114" s="76">
        <f t="shared" si="18"/>
        <v>0.37176188963636747</v>
      </c>
    </row>
    <row r="115" spans="1:21" ht="15.45" customHeight="1" x14ac:dyDescent="0.3">
      <c r="A115" s="82" t="s">
        <v>28</v>
      </c>
      <c r="B115" s="59" t="s">
        <v>33</v>
      </c>
      <c r="C115" s="91" t="s">
        <v>100</v>
      </c>
      <c r="D115" s="55" t="s">
        <v>2</v>
      </c>
      <c r="E115" s="59" t="s">
        <v>55</v>
      </c>
      <c r="F115" s="66">
        <v>31473.494999999981</v>
      </c>
      <c r="G115" s="66">
        <v>0</v>
      </c>
      <c r="H115" s="67">
        <v>0</v>
      </c>
      <c r="I115" s="67">
        <v>643.37004000000002</v>
      </c>
      <c r="J115" s="67">
        <v>8698.9059000000052</v>
      </c>
      <c r="K115" s="67">
        <v>0</v>
      </c>
      <c r="L115" s="67"/>
      <c r="M115" s="67"/>
      <c r="N115" s="67"/>
      <c r="O115" s="67"/>
      <c r="P115" s="67"/>
      <c r="Q115" s="67"/>
      <c r="R115" s="67"/>
      <c r="S115" s="67">
        <f t="shared" si="14"/>
        <v>9342.275940000005</v>
      </c>
      <c r="T115" s="67">
        <f t="shared" si="15"/>
        <v>22131.219059999974</v>
      </c>
      <c r="U115" s="84">
        <f t="shared" si="18"/>
        <v>0.29682994977202282</v>
      </c>
    </row>
    <row r="116" spans="1:21" ht="15.45" customHeight="1" x14ac:dyDescent="0.3">
      <c r="A116" s="82" t="s">
        <v>28</v>
      </c>
      <c r="B116" s="59" t="s">
        <v>33</v>
      </c>
      <c r="C116" s="91" t="s">
        <v>100</v>
      </c>
      <c r="D116" s="55" t="s">
        <v>3</v>
      </c>
      <c r="E116" s="55" t="s">
        <v>56</v>
      </c>
      <c r="F116" s="66">
        <v>2700</v>
      </c>
      <c r="G116" s="66">
        <v>0</v>
      </c>
      <c r="H116" s="67">
        <v>0</v>
      </c>
      <c r="I116" s="67">
        <v>0</v>
      </c>
      <c r="J116" s="67">
        <v>0</v>
      </c>
      <c r="K116" s="67">
        <v>1230.17724</v>
      </c>
      <c r="L116" s="67"/>
      <c r="M116" s="67"/>
      <c r="N116" s="67"/>
      <c r="O116" s="67"/>
      <c r="P116" s="67"/>
      <c r="Q116" s="67"/>
      <c r="R116" s="67"/>
      <c r="S116" s="67">
        <f t="shared" si="14"/>
        <v>1230.17724</v>
      </c>
      <c r="T116" s="67">
        <f t="shared" si="15"/>
        <v>1469.82276</v>
      </c>
      <c r="U116" s="84">
        <f t="shared" si="18"/>
        <v>0.4556212</v>
      </c>
    </row>
    <row r="117" spans="1:21" ht="15.45" customHeight="1" x14ac:dyDescent="0.3">
      <c r="A117" s="82" t="s">
        <v>28</v>
      </c>
      <c r="B117" s="59" t="s">
        <v>33</v>
      </c>
      <c r="C117" s="91" t="s">
        <v>100</v>
      </c>
      <c r="D117" s="55">
        <v>1551</v>
      </c>
      <c r="E117" s="55" t="s">
        <v>57</v>
      </c>
      <c r="F117" s="66">
        <v>57349.95463297001</v>
      </c>
      <c r="G117" s="66">
        <v>0</v>
      </c>
      <c r="H117" s="67">
        <v>0</v>
      </c>
      <c r="I117" s="67">
        <v>5091.9282323566731</v>
      </c>
      <c r="J117" s="67">
        <v>0</v>
      </c>
      <c r="K117" s="67">
        <v>3763.9578870392729</v>
      </c>
      <c r="L117" s="67"/>
      <c r="M117" s="67"/>
      <c r="N117" s="67"/>
      <c r="O117" s="67"/>
      <c r="P117" s="67"/>
      <c r="Q117" s="67"/>
      <c r="R117" s="67"/>
      <c r="S117" s="67">
        <f t="shared" si="14"/>
        <v>8855.8861193959456</v>
      </c>
      <c r="T117" s="67">
        <f t="shared" si="15"/>
        <v>48494.068513574064</v>
      </c>
      <c r="U117" s="84">
        <f t="shared" si="18"/>
        <v>0.15441836311941509</v>
      </c>
    </row>
    <row r="118" spans="1:21" ht="15.45" customHeight="1" x14ac:dyDescent="0.3">
      <c r="A118" s="82" t="s">
        <v>28</v>
      </c>
      <c r="B118" s="59" t="s">
        <v>33</v>
      </c>
      <c r="C118" s="91" t="s">
        <v>100</v>
      </c>
      <c r="D118" s="55">
        <v>1560</v>
      </c>
      <c r="E118" s="55" t="s">
        <v>84</v>
      </c>
      <c r="F118" s="66"/>
      <c r="G118" s="66">
        <v>190.21203</v>
      </c>
      <c r="H118" s="67"/>
      <c r="I118" s="67"/>
      <c r="J118" s="67">
        <v>770.79600000000005</v>
      </c>
      <c r="K118" s="67">
        <v>166.11642000000001</v>
      </c>
      <c r="L118" s="67"/>
      <c r="M118" s="67"/>
      <c r="N118" s="67"/>
      <c r="O118" s="67"/>
      <c r="P118" s="67"/>
      <c r="Q118" s="67"/>
      <c r="R118" s="67"/>
      <c r="S118" s="67">
        <f t="shared" si="14"/>
        <v>1127.12445</v>
      </c>
      <c r="T118" s="67">
        <f t="shared" si="15"/>
        <v>-1127.12445</v>
      </c>
      <c r="U118" s="84"/>
    </row>
    <row r="119" spans="1:21" ht="15.45" customHeight="1" x14ac:dyDescent="0.3">
      <c r="A119" s="82" t="s">
        <v>28</v>
      </c>
      <c r="B119" s="91" t="s">
        <v>34</v>
      </c>
      <c r="C119" s="91" t="s">
        <v>100</v>
      </c>
      <c r="D119" s="55" t="s">
        <v>96</v>
      </c>
      <c r="E119" s="85" t="s">
        <v>101</v>
      </c>
      <c r="F119" s="66">
        <v>270</v>
      </c>
      <c r="G119" s="66">
        <v>0</v>
      </c>
      <c r="H119" s="67">
        <v>0</v>
      </c>
      <c r="I119" s="67">
        <v>0</v>
      </c>
      <c r="J119" s="67">
        <v>0</v>
      </c>
      <c r="K119" s="67">
        <v>0</v>
      </c>
      <c r="L119" s="67"/>
      <c r="M119" s="67"/>
      <c r="N119" s="67"/>
      <c r="O119" s="67"/>
      <c r="P119" s="67"/>
      <c r="Q119" s="67"/>
      <c r="R119" s="67"/>
      <c r="S119" s="67">
        <f t="shared" si="14"/>
        <v>0</v>
      </c>
      <c r="T119" s="67">
        <f t="shared" si="15"/>
        <v>270</v>
      </c>
      <c r="U119" s="84">
        <f t="shared" si="18"/>
        <v>0</v>
      </c>
    </row>
    <row r="120" spans="1:21" ht="15.45" customHeight="1" x14ac:dyDescent="0.3">
      <c r="A120" s="82" t="s">
        <v>28</v>
      </c>
      <c r="B120" s="91" t="s">
        <v>34</v>
      </c>
      <c r="C120" s="91" t="s">
        <v>100</v>
      </c>
      <c r="D120" s="55" t="s">
        <v>4</v>
      </c>
      <c r="E120" s="55" t="s">
        <v>58</v>
      </c>
      <c r="F120" s="66">
        <v>133629.95600000001</v>
      </c>
      <c r="G120" s="66">
        <v>11001.843989999999</v>
      </c>
      <c r="H120" s="67">
        <v>11606.81408</v>
      </c>
      <c r="I120" s="67">
        <v>12246.434730000001</v>
      </c>
      <c r="J120" s="67">
        <v>12463.750819999999</v>
      </c>
      <c r="K120" s="67">
        <v>13074.15604</v>
      </c>
      <c r="L120" s="67"/>
      <c r="M120" s="67"/>
      <c r="N120" s="67"/>
      <c r="O120" s="67"/>
      <c r="P120" s="67"/>
      <c r="Q120" s="67"/>
      <c r="R120" s="67"/>
      <c r="S120" s="67">
        <f t="shared" si="14"/>
        <v>60392.999660000001</v>
      </c>
      <c r="T120" s="67">
        <f t="shared" si="15"/>
        <v>73236.956340000004</v>
      </c>
      <c r="U120" s="84">
        <f t="shared" si="18"/>
        <v>0.45194207547295756</v>
      </c>
    </row>
    <row r="121" spans="1:21" ht="15.45" customHeight="1" x14ac:dyDescent="0.3">
      <c r="A121" s="82" t="s">
        <v>28</v>
      </c>
      <c r="B121" s="91" t="s">
        <v>34</v>
      </c>
      <c r="C121" s="91" t="s">
        <v>100</v>
      </c>
      <c r="D121" s="55" t="s">
        <v>5</v>
      </c>
      <c r="E121" s="55" t="s">
        <v>59</v>
      </c>
      <c r="F121" s="66">
        <v>180247.43700000021</v>
      </c>
      <c r="G121" s="66">
        <v>13011.566220000001</v>
      </c>
      <c r="H121" s="67">
        <v>13660.269840000001</v>
      </c>
      <c r="I121" s="67">
        <v>13806.198899999999</v>
      </c>
      <c r="J121" s="67">
        <v>14428.70739000001</v>
      </c>
      <c r="K121" s="67">
        <v>15003.58707</v>
      </c>
      <c r="L121" s="67"/>
      <c r="M121" s="67"/>
      <c r="N121" s="67"/>
      <c r="O121" s="67"/>
      <c r="P121" s="67"/>
      <c r="Q121" s="67"/>
      <c r="R121" s="67"/>
      <c r="S121" s="67">
        <f t="shared" si="14"/>
        <v>69910.329420000009</v>
      </c>
      <c r="T121" s="67">
        <f t="shared" si="15"/>
        <v>110337.1075800002</v>
      </c>
      <c r="U121" s="84">
        <f t="shared" si="18"/>
        <v>0.3878575506180425</v>
      </c>
    </row>
    <row r="122" spans="1:21" ht="15.45" customHeight="1" x14ac:dyDescent="0.3">
      <c r="A122" s="82" t="s">
        <v>28</v>
      </c>
      <c r="B122" s="91" t="s">
        <v>34</v>
      </c>
      <c r="C122" s="91" t="s">
        <v>100</v>
      </c>
      <c r="D122" s="55" t="s">
        <v>6</v>
      </c>
      <c r="E122" s="55" t="s">
        <v>60</v>
      </c>
      <c r="F122" s="66">
        <v>12076.843999999999</v>
      </c>
      <c r="G122" s="66">
        <v>644.8900000000001</v>
      </c>
      <c r="H122" s="67">
        <v>785.01</v>
      </c>
      <c r="I122" s="67">
        <v>764.87599999999998</v>
      </c>
      <c r="J122" s="67">
        <v>902.46050000000014</v>
      </c>
      <c r="K122" s="67">
        <v>1348.771</v>
      </c>
      <c r="L122" s="67"/>
      <c r="M122" s="67"/>
      <c r="N122" s="67"/>
      <c r="O122" s="67"/>
      <c r="P122" s="67"/>
      <c r="Q122" s="67"/>
      <c r="R122" s="67"/>
      <c r="S122" s="67">
        <f t="shared" si="14"/>
        <v>4446.0074999999997</v>
      </c>
      <c r="T122" s="67">
        <f t="shared" si="15"/>
        <v>7630.8364999999994</v>
      </c>
      <c r="U122" s="84">
        <f t="shared" si="18"/>
        <v>0.36814315892463295</v>
      </c>
    </row>
    <row r="123" spans="1:21" ht="15.45" customHeight="1" x14ac:dyDescent="0.3">
      <c r="A123" s="82" t="s">
        <v>28</v>
      </c>
      <c r="B123" s="91" t="s">
        <v>34</v>
      </c>
      <c r="C123" s="91" t="s">
        <v>100</v>
      </c>
      <c r="D123" s="55" t="s">
        <v>7</v>
      </c>
      <c r="E123" s="55" t="s">
        <v>61</v>
      </c>
      <c r="F123" s="66">
        <v>24537.914000000012</v>
      </c>
      <c r="G123" s="66">
        <v>76.221000000000004</v>
      </c>
      <c r="H123" s="67">
        <v>184.04499999999999</v>
      </c>
      <c r="I123" s="67">
        <v>60.561000000000007</v>
      </c>
      <c r="J123" s="67">
        <v>862.73099999999999</v>
      </c>
      <c r="K123" s="67">
        <v>4906.7100000000019</v>
      </c>
      <c r="L123" s="67"/>
      <c r="M123" s="67"/>
      <c r="N123" s="67"/>
      <c r="O123" s="67"/>
      <c r="P123" s="67"/>
      <c r="Q123" s="67"/>
      <c r="R123" s="67"/>
      <c r="S123" s="67">
        <f t="shared" si="14"/>
        <v>6090.2680000000018</v>
      </c>
      <c r="T123" s="67">
        <f t="shared" si="15"/>
        <v>18447.646000000008</v>
      </c>
      <c r="U123" s="84">
        <f t="shared" si="18"/>
        <v>0.24819827797913055</v>
      </c>
    </row>
    <row r="124" spans="1:21" ht="15.45" customHeight="1" x14ac:dyDescent="0.3">
      <c r="A124" s="82" t="s">
        <v>28</v>
      </c>
      <c r="B124" s="91" t="s">
        <v>34</v>
      </c>
      <c r="C124" s="91" t="s">
        <v>100</v>
      </c>
      <c r="D124" s="55" t="s">
        <v>8</v>
      </c>
      <c r="E124" s="55" t="s">
        <v>62</v>
      </c>
      <c r="F124" s="66">
        <v>1544.900000000003</v>
      </c>
      <c r="G124" s="66">
        <v>176.18876</v>
      </c>
      <c r="H124" s="67">
        <v>72.354140000000029</v>
      </c>
      <c r="I124" s="67">
        <v>96.807109999999994</v>
      </c>
      <c r="J124" s="67">
        <v>46.555020000000013</v>
      </c>
      <c r="K124" s="67">
        <v>24.30059</v>
      </c>
      <c r="L124" s="67"/>
      <c r="M124" s="67"/>
      <c r="N124" s="67"/>
      <c r="O124" s="67"/>
      <c r="P124" s="67"/>
      <c r="Q124" s="67"/>
      <c r="R124" s="67"/>
      <c r="S124" s="67">
        <f t="shared" si="14"/>
        <v>416.20562000000001</v>
      </c>
      <c r="T124" s="67">
        <f t="shared" si="15"/>
        <v>1128.6943800000031</v>
      </c>
      <c r="U124" s="84">
        <f t="shared" si="18"/>
        <v>0.26940618810278932</v>
      </c>
    </row>
    <row r="125" spans="1:21" ht="15.45" customHeight="1" x14ac:dyDescent="0.3">
      <c r="A125" s="82" t="s">
        <v>28</v>
      </c>
      <c r="B125" s="91" t="s">
        <v>34</v>
      </c>
      <c r="C125" s="91" t="s">
        <v>100</v>
      </c>
      <c r="D125" s="55" t="s">
        <v>9</v>
      </c>
      <c r="E125" s="55" t="s">
        <v>63</v>
      </c>
      <c r="F125" s="66">
        <v>107926.3009079999</v>
      </c>
      <c r="G125" s="66">
        <v>8535.45586</v>
      </c>
      <c r="H125" s="67">
        <v>9014.7162499999995</v>
      </c>
      <c r="I125" s="67">
        <v>9242.653260000001</v>
      </c>
      <c r="J125" s="67">
        <v>9547.1677400000044</v>
      </c>
      <c r="K125" s="67">
        <v>10079.960419999999</v>
      </c>
      <c r="L125" s="67"/>
      <c r="M125" s="67"/>
      <c r="N125" s="67"/>
      <c r="O125" s="67"/>
      <c r="P125" s="67"/>
      <c r="Q125" s="67"/>
      <c r="R125" s="67"/>
      <c r="S125" s="67">
        <f t="shared" si="14"/>
        <v>46419.953529999999</v>
      </c>
      <c r="T125" s="67">
        <f t="shared" si="15"/>
        <v>61506.347377999904</v>
      </c>
      <c r="U125" s="84">
        <f t="shared" si="18"/>
        <v>0.43010788973088188</v>
      </c>
    </row>
    <row r="126" spans="1:21" ht="15.45" customHeight="1" x14ac:dyDescent="0.3">
      <c r="A126" s="82" t="s">
        <v>28</v>
      </c>
      <c r="B126" s="91" t="s">
        <v>34</v>
      </c>
      <c r="C126" s="91" t="s">
        <v>100</v>
      </c>
      <c r="D126" s="55" t="s">
        <v>10</v>
      </c>
      <c r="E126" s="55" t="s">
        <v>64</v>
      </c>
      <c r="F126" s="66">
        <v>34684.09999999994</v>
      </c>
      <c r="G126" s="66">
        <v>2624.2185400000021</v>
      </c>
      <c r="H126" s="67">
        <v>2594.361609999999</v>
      </c>
      <c r="I126" s="67">
        <v>2660.9065200000041</v>
      </c>
      <c r="J126" s="67">
        <v>2604.9217599999988</v>
      </c>
      <c r="K126" s="67">
        <v>2349.9872800000012</v>
      </c>
      <c r="L126" s="67"/>
      <c r="M126" s="67"/>
      <c r="N126" s="67"/>
      <c r="O126" s="67"/>
      <c r="P126" s="67"/>
      <c r="Q126" s="67"/>
      <c r="R126" s="67"/>
      <c r="S126" s="67">
        <f t="shared" si="14"/>
        <v>12834.395710000006</v>
      </c>
      <c r="T126" s="67">
        <f t="shared" si="15"/>
        <v>21849.704289999936</v>
      </c>
      <c r="U126" s="84">
        <f t="shared" si="18"/>
        <v>0.37003686732537466</v>
      </c>
    </row>
    <row r="127" spans="1:21" ht="15.45" customHeight="1" x14ac:dyDescent="0.3">
      <c r="A127" s="82" t="s">
        <v>28</v>
      </c>
      <c r="B127" s="91" t="s">
        <v>34</v>
      </c>
      <c r="C127" s="91" t="s">
        <v>100</v>
      </c>
      <c r="D127" s="55" t="s">
        <v>11</v>
      </c>
      <c r="E127" s="55" t="s">
        <v>65</v>
      </c>
      <c r="F127" s="66">
        <v>3681.1799999999948</v>
      </c>
      <c r="G127" s="66">
        <v>287.08992000000012</v>
      </c>
      <c r="H127" s="67">
        <v>137.36115000000001</v>
      </c>
      <c r="I127" s="67">
        <v>64.518390000000011</v>
      </c>
      <c r="J127" s="67">
        <v>179.84079</v>
      </c>
      <c r="K127" s="67">
        <v>623.17998000000011</v>
      </c>
      <c r="L127" s="67"/>
      <c r="M127" s="67"/>
      <c r="N127" s="67"/>
      <c r="O127" s="67"/>
      <c r="P127" s="67"/>
      <c r="Q127" s="67"/>
      <c r="R127" s="67"/>
      <c r="S127" s="67">
        <f t="shared" si="14"/>
        <v>1291.9902300000003</v>
      </c>
      <c r="T127" s="67">
        <f t="shared" si="15"/>
        <v>2389.1897699999945</v>
      </c>
      <c r="U127" s="84">
        <f t="shared" si="18"/>
        <v>0.35097176177204109</v>
      </c>
    </row>
    <row r="128" spans="1:21" ht="15.45" customHeight="1" x14ac:dyDescent="0.3">
      <c r="A128" s="82" t="s">
        <v>28</v>
      </c>
      <c r="B128" s="91" t="s">
        <v>34</v>
      </c>
      <c r="C128" s="91" t="s">
        <v>100</v>
      </c>
      <c r="D128" s="55" t="s">
        <v>12</v>
      </c>
      <c r="E128" s="55" t="s">
        <v>66</v>
      </c>
      <c r="F128" s="66">
        <v>1960.2</v>
      </c>
      <c r="G128" s="66">
        <v>181.81891999999999</v>
      </c>
      <c r="H128" s="67">
        <v>247.09125</v>
      </c>
      <c r="I128" s="67">
        <v>309.71640000000002</v>
      </c>
      <c r="J128" s="67">
        <v>241.99289999999999</v>
      </c>
      <c r="K128" s="67">
        <v>168.93893</v>
      </c>
      <c r="L128" s="67"/>
      <c r="M128" s="67"/>
      <c r="N128" s="67"/>
      <c r="O128" s="67"/>
      <c r="P128" s="67"/>
      <c r="Q128" s="67"/>
      <c r="R128" s="67"/>
      <c r="S128" s="67">
        <f t="shared" si="14"/>
        <v>1149.5583999999999</v>
      </c>
      <c r="T128" s="67">
        <f t="shared" si="15"/>
        <v>810.64160000000015</v>
      </c>
      <c r="U128" s="84">
        <f t="shared" si="18"/>
        <v>0.58644954596469745</v>
      </c>
    </row>
    <row r="129" spans="1:21" ht="15.45" customHeight="1" x14ac:dyDescent="0.3">
      <c r="A129" s="82" t="s">
        <v>28</v>
      </c>
      <c r="B129" s="91" t="s">
        <v>34</v>
      </c>
      <c r="C129" s="91" t="s">
        <v>100</v>
      </c>
      <c r="D129" s="55" t="s">
        <v>13</v>
      </c>
      <c r="E129" s="55" t="s">
        <v>67</v>
      </c>
      <c r="F129" s="66">
        <v>86884.08300000045</v>
      </c>
      <c r="G129" s="66">
        <v>9456.4297799999913</v>
      </c>
      <c r="H129" s="67">
        <v>8386.0582499999964</v>
      </c>
      <c r="I129" s="67">
        <v>8498.7532799999899</v>
      </c>
      <c r="J129" s="67">
        <v>4916.48614</v>
      </c>
      <c r="K129" s="67">
        <v>5647.3556400000016</v>
      </c>
      <c r="L129" s="67"/>
      <c r="M129" s="67"/>
      <c r="N129" s="67"/>
      <c r="O129" s="67"/>
      <c r="P129" s="67"/>
      <c r="Q129" s="67"/>
      <c r="R129" s="67"/>
      <c r="S129" s="67">
        <f t="shared" si="14"/>
        <v>36905.083089999978</v>
      </c>
      <c r="T129" s="67">
        <f t="shared" si="15"/>
        <v>49978.999910000472</v>
      </c>
      <c r="U129" s="84">
        <f t="shared" si="18"/>
        <v>0.42476230185913094</v>
      </c>
    </row>
    <row r="130" spans="1:21" ht="15.45" customHeight="1" x14ac:dyDescent="0.3">
      <c r="A130" s="82" t="s">
        <v>28</v>
      </c>
      <c r="B130" s="91" t="s">
        <v>34</v>
      </c>
      <c r="C130" s="91" t="s">
        <v>100</v>
      </c>
      <c r="D130" s="55" t="s">
        <v>14</v>
      </c>
      <c r="E130" s="55" t="s">
        <v>68</v>
      </c>
      <c r="F130" s="66">
        <v>91784.730000000025</v>
      </c>
      <c r="G130" s="66">
        <v>5529.9275499999976</v>
      </c>
      <c r="H130" s="67">
        <v>7239.4672800000026</v>
      </c>
      <c r="I130" s="67">
        <v>8082.506390000005</v>
      </c>
      <c r="J130" s="67">
        <v>10482.018520000011</v>
      </c>
      <c r="K130" s="67">
        <v>8545.6101500000022</v>
      </c>
      <c r="L130" s="67"/>
      <c r="M130" s="67"/>
      <c r="N130" s="67"/>
      <c r="O130" s="67"/>
      <c r="P130" s="67"/>
      <c r="Q130" s="67"/>
      <c r="R130" s="67"/>
      <c r="S130" s="67">
        <f t="shared" si="14"/>
        <v>39879.52989000002</v>
      </c>
      <c r="T130" s="67">
        <f t="shared" si="15"/>
        <v>51905.200110000005</v>
      </c>
      <c r="U130" s="84">
        <f t="shared" si="18"/>
        <v>0.43448980990628844</v>
      </c>
    </row>
    <row r="131" spans="1:21" ht="15.45" customHeight="1" x14ac:dyDescent="0.3">
      <c r="A131" s="82" t="s">
        <v>28</v>
      </c>
      <c r="B131" s="91" t="s">
        <v>34</v>
      </c>
      <c r="C131" s="91" t="s">
        <v>100</v>
      </c>
      <c r="D131" s="55" t="s">
        <v>15</v>
      </c>
      <c r="E131" s="55" t="s">
        <v>69</v>
      </c>
      <c r="F131" s="66">
        <v>24813</v>
      </c>
      <c r="G131" s="66">
        <v>517.89321000000018</v>
      </c>
      <c r="H131" s="67">
        <v>1083.2535</v>
      </c>
      <c r="I131" s="67">
        <v>1707.1938</v>
      </c>
      <c r="J131" s="67">
        <v>1692.9928800000009</v>
      </c>
      <c r="K131" s="67">
        <v>3942.29565</v>
      </c>
      <c r="L131" s="67"/>
      <c r="M131" s="67"/>
      <c r="N131" s="67"/>
      <c r="O131" s="67"/>
      <c r="P131" s="67"/>
      <c r="Q131" s="67"/>
      <c r="R131" s="67"/>
      <c r="S131" s="67">
        <f t="shared" si="14"/>
        <v>8943.6290399999998</v>
      </c>
      <c r="T131" s="67">
        <f t="shared" si="15"/>
        <v>15869.37096</v>
      </c>
      <c r="U131" s="84">
        <f t="shared" si="18"/>
        <v>0.36044126224156692</v>
      </c>
    </row>
    <row r="132" spans="1:21" ht="15.45" customHeight="1" x14ac:dyDescent="0.3">
      <c r="A132" s="82" t="s">
        <v>28</v>
      </c>
      <c r="B132" s="91" t="s">
        <v>34</v>
      </c>
      <c r="C132" s="91" t="s">
        <v>100</v>
      </c>
      <c r="D132" s="55" t="s">
        <v>16</v>
      </c>
      <c r="E132" s="55" t="s">
        <v>70</v>
      </c>
      <c r="F132" s="66">
        <v>19746.669000000002</v>
      </c>
      <c r="G132" s="66">
        <v>1180.31521</v>
      </c>
      <c r="H132" s="67">
        <v>1332.87904</v>
      </c>
      <c r="I132" s="67">
        <v>1522.6428000000001</v>
      </c>
      <c r="J132" s="67">
        <v>911.13855999999976</v>
      </c>
      <c r="K132" s="67">
        <v>1279.7546600000001</v>
      </c>
      <c r="L132" s="67"/>
      <c r="M132" s="67"/>
      <c r="N132" s="67"/>
      <c r="O132" s="67"/>
      <c r="P132" s="67"/>
      <c r="Q132" s="67"/>
      <c r="R132" s="67"/>
      <c r="S132" s="67">
        <f t="shared" si="14"/>
        <v>6226.73027</v>
      </c>
      <c r="T132" s="67">
        <f t="shared" si="15"/>
        <v>13519.938730000002</v>
      </c>
      <c r="U132" s="84">
        <f t="shared" si="18"/>
        <v>0.3153306651364845</v>
      </c>
    </row>
    <row r="133" spans="1:21" ht="15.45" customHeight="1" x14ac:dyDescent="0.3">
      <c r="A133" s="82" t="s">
        <v>28</v>
      </c>
      <c r="B133" s="91" t="s">
        <v>34</v>
      </c>
      <c r="C133" s="91" t="s">
        <v>100</v>
      </c>
      <c r="D133" s="55" t="s">
        <v>17</v>
      </c>
      <c r="E133" s="55" t="s">
        <v>71</v>
      </c>
      <c r="F133" s="66">
        <v>86157.68999999993</v>
      </c>
      <c r="G133" s="66">
        <v>4411.1510399999997</v>
      </c>
      <c r="H133" s="67">
        <v>3828.9830799999991</v>
      </c>
      <c r="I133" s="67">
        <v>11765.76505</v>
      </c>
      <c r="J133" s="67">
        <v>4830.0576199999996</v>
      </c>
      <c r="K133" s="67">
        <v>5095.5424000000021</v>
      </c>
      <c r="L133" s="67"/>
      <c r="M133" s="67"/>
      <c r="N133" s="67"/>
      <c r="O133" s="67"/>
      <c r="P133" s="67"/>
      <c r="Q133" s="67"/>
      <c r="R133" s="67"/>
      <c r="S133" s="67">
        <f t="shared" si="14"/>
        <v>29931.499189999999</v>
      </c>
      <c r="T133" s="67">
        <f t="shared" si="15"/>
        <v>56226.190809999927</v>
      </c>
      <c r="U133" s="84">
        <f t="shared" si="18"/>
        <v>0.34740368723906156</v>
      </c>
    </row>
    <row r="134" spans="1:21" ht="15.45" customHeight="1" x14ac:dyDescent="0.3">
      <c r="A134" s="82" t="s">
        <v>28</v>
      </c>
      <c r="B134" s="91" t="s">
        <v>34</v>
      </c>
      <c r="C134" s="91" t="s">
        <v>100</v>
      </c>
      <c r="D134" s="55" t="s">
        <v>18</v>
      </c>
      <c r="E134" s="55" t="s">
        <v>72</v>
      </c>
      <c r="F134" s="66">
        <v>3989.79000000001</v>
      </c>
      <c r="G134" s="66">
        <v>271.15789999999998</v>
      </c>
      <c r="H134" s="67">
        <v>173.87915000000001</v>
      </c>
      <c r="I134" s="67">
        <v>177.24734000000001</v>
      </c>
      <c r="J134" s="67">
        <v>164.91848999999999</v>
      </c>
      <c r="K134" s="67">
        <v>536.51786000000004</v>
      </c>
      <c r="L134" s="67"/>
      <c r="M134" s="67"/>
      <c r="N134" s="67"/>
      <c r="O134" s="67"/>
      <c r="P134" s="67"/>
      <c r="Q134" s="67"/>
      <c r="R134" s="67"/>
      <c r="S134" s="67">
        <f t="shared" si="14"/>
        <v>1323.7207400000002</v>
      </c>
      <c r="T134" s="67">
        <f t="shared" si="15"/>
        <v>2666.0692600000098</v>
      </c>
      <c r="U134" s="84">
        <f t="shared" si="18"/>
        <v>0.33177704590968371</v>
      </c>
    </row>
    <row r="135" spans="1:21" ht="15.45" customHeight="1" x14ac:dyDescent="0.3">
      <c r="A135" s="82" t="s">
        <v>28</v>
      </c>
      <c r="B135" s="91" t="s">
        <v>34</v>
      </c>
      <c r="C135" s="91" t="s">
        <v>100</v>
      </c>
      <c r="D135" s="55" t="s">
        <v>19</v>
      </c>
      <c r="E135" s="55" t="s">
        <v>73</v>
      </c>
      <c r="F135" s="66">
        <v>63851.729999999887</v>
      </c>
      <c r="G135" s="66">
        <v>2281.0267900000008</v>
      </c>
      <c r="H135" s="67">
        <v>2290.2264399999999</v>
      </c>
      <c r="I135" s="67">
        <v>2798.4650900000011</v>
      </c>
      <c r="J135" s="67">
        <v>3532.54234</v>
      </c>
      <c r="K135" s="67">
        <v>5925.4230900000011</v>
      </c>
      <c r="L135" s="67"/>
      <c r="M135" s="67"/>
      <c r="N135" s="67"/>
      <c r="O135" s="67"/>
      <c r="P135" s="67"/>
      <c r="Q135" s="67"/>
      <c r="R135" s="67"/>
      <c r="S135" s="67">
        <f t="shared" si="14"/>
        <v>16827.683750000004</v>
      </c>
      <c r="T135" s="67">
        <f t="shared" si="15"/>
        <v>47024.046249999883</v>
      </c>
      <c r="U135" s="84">
        <f t="shared" si="18"/>
        <v>0.26354311386707979</v>
      </c>
    </row>
    <row r="136" spans="1:21" ht="15.45" customHeight="1" x14ac:dyDescent="0.3">
      <c r="A136" s="82" t="s">
        <v>28</v>
      </c>
      <c r="B136" s="91" t="s">
        <v>34</v>
      </c>
      <c r="C136" s="91" t="s">
        <v>100</v>
      </c>
      <c r="D136" s="55" t="s">
        <v>20</v>
      </c>
      <c r="E136" s="55" t="s">
        <v>74</v>
      </c>
      <c r="F136" s="66">
        <v>5130</v>
      </c>
      <c r="G136" s="66">
        <v>533.78648999999996</v>
      </c>
      <c r="H136" s="67">
        <v>334.30347000000012</v>
      </c>
      <c r="I136" s="67">
        <v>58.181759999999997</v>
      </c>
      <c r="J136" s="67">
        <v>41.306759999999997</v>
      </c>
      <c r="K136" s="67">
        <v>120.92328000000001</v>
      </c>
      <c r="L136" s="67"/>
      <c r="M136" s="67"/>
      <c r="N136" s="67"/>
      <c r="O136" s="67"/>
      <c r="P136" s="67"/>
      <c r="Q136" s="67"/>
      <c r="R136" s="67"/>
      <c r="S136" s="67">
        <f t="shared" si="14"/>
        <v>1088.5017599999999</v>
      </c>
      <c r="T136" s="67">
        <f t="shared" si="15"/>
        <v>4041.4982399999999</v>
      </c>
      <c r="U136" s="84">
        <f t="shared" si="18"/>
        <v>0.21218357894736839</v>
      </c>
    </row>
    <row r="137" spans="1:21" ht="15.45" customHeight="1" x14ac:dyDescent="0.3">
      <c r="A137" s="82" t="s">
        <v>28</v>
      </c>
      <c r="B137" s="91" t="s">
        <v>34</v>
      </c>
      <c r="C137" s="91" t="s">
        <v>100</v>
      </c>
      <c r="D137" s="55" t="s">
        <v>21</v>
      </c>
      <c r="E137" s="55" t="s">
        <v>75</v>
      </c>
      <c r="F137" s="66">
        <v>2592</v>
      </c>
      <c r="G137" s="66">
        <v>11.718</v>
      </c>
      <c r="H137" s="67">
        <v>365.61536999999998</v>
      </c>
      <c r="I137" s="67">
        <v>121.70439</v>
      </c>
      <c r="J137" s="67">
        <v>1167.48945</v>
      </c>
      <c r="K137" s="67">
        <v>804.40992000000006</v>
      </c>
      <c r="L137" s="67"/>
      <c r="M137" s="67"/>
      <c r="N137" s="67"/>
      <c r="O137" s="67"/>
      <c r="P137" s="67"/>
      <c r="Q137" s="67"/>
      <c r="R137" s="67"/>
      <c r="S137" s="67">
        <f t="shared" si="14"/>
        <v>2470.9371300000003</v>
      </c>
      <c r="T137" s="67">
        <f t="shared" si="15"/>
        <v>121.06286999999975</v>
      </c>
      <c r="U137" s="84">
        <f t="shared" si="18"/>
        <v>0.95329364583333343</v>
      </c>
    </row>
    <row r="138" spans="1:21" ht="15.45" customHeight="1" x14ac:dyDescent="0.3">
      <c r="A138" s="82" t="s">
        <v>28</v>
      </c>
      <c r="B138" s="91" t="s">
        <v>34</v>
      </c>
      <c r="C138" s="91" t="s">
        <v>100</v>
      </c>
      <c r="D138" s="55" t="s">
        <v>22</v>
      </c>
      <c r="E138" s="55" t="s">
        <v>76</v>
      </c>
      <c r="F138" s="66">
        <v>19318.049999999981</v>
      </c>
      <c r="G138" s="66">
        <v>330.42746000000011</v>
      </c>
      <c r="H138" s="67">
        <v>1971.7101299999999</v>
      </c>
      <c r="I138" s="67">
        <v>1665.9258299999999</v>
      </c>
      <c r="J138" s="67">
        <v>568.54928000000007</v>
      </c>
      <c r="K138" s="67">
        <v>1983.82302</v>
      </c>
      <c r="L138" s="67"/>
      <c r="M138" s="67"/>
      <c r="N138" s="67"/>
      <c r="O138" s="67"/>
      <c r="P138" s="67"/>
      <c r="Q138" s="67"/>
      <c r="R138" s="67"/>
      <c r="S138" s="67">
        <f t="shared" si="14"/>
        <v>6520.4357200000004</v>
      </c>
      <c r="T138" s="67">
        <f t="shared" si="15"/>
        <v>12797.61427999998</v>
      </c>
      <c r="U138" s="84">
        <f t="shared" si="18"/>
        <v>0.3375307404215232</v>
      </c>
    </row>
    <row r="139" spans="1:21" ht="15.45" customHeight="1" x14ac:dyDescent="0.3">
      <c r="A139" s="82" t="s">
        <v>28</v>
      </c>
      <c r="B139" s="91" t="s">
        <v>34</v>
      </c>
      <c r="C139" s="91" t="s">
        <v>100</v>
      </c>
      <c r="D139" s="55" t="s">
        <v>23</v>
      </c>
      <c r="E139" s="55" t="s">
        <v>77</v>
      </c>
      <c r="F139" s="66">
        <v>980.90999999999906</v>
      </c>
      <c r="G139" s="66">
        <v>19.909970000000001</v>
      </c>
      <c r="H139" s="67">
        <v>42.596619999999987</v>
      </c>
      <c r="I139" s="67">
        <v>13.0707</v>
      </c>
      <c r="J139" s="67">
        <v>18.196650000000002</v>
      </c>
      <c r="K139" s="67">
        <v>17.145</v>
      </c>
      <c r="L139" s="67"/>
      <c r="M139" s="67"/>
      <c r="N139" s="67"/>
      <c r="O139" s="67"/>
      <c r="P139" s="67"/>
      <c r="Q139" s="67"/>
      <c r="R139" s="67"/>
      <c r="S139" s="67">
        <f t="shared" si="14"/>
        <v>110.91893999999999</v>
      </c>
      <c r="T139" s="67">
        <f t="shared" si="15"/>
        <v>869.99105999999904</v>
      </c>
      <c r="U139" s="84">
        <f t="shared" si="18"/>
        <v>0.11307759121631963</v>
      </c>
    </row>
    <row r="140" spans="1:21" ht="15.45" customHeight="1" x14ac:dyDescent="0.3">
      <c r="A140" s="82" t="s">
        <v>28</v>
      </c>
      <c r="B140" s="91" t="s">
        <v>34</v>
      </c>
      <c r="C140" s="91" t="s">
        <v>100</v>
      </c>
      <c r="D140" s="55" t="s">
        <v>24</v>
      </c>
      <c r="E140" s="55" t="s">
        <v>78</v>
      </c>
      <c r="F140" s="66">
        <v>30535.946000000051</v>
      </c>
      <c r="G140" s="66">
        <v>1518.9984499999989</v>
      </c>
      <c r="H140" s="67">
        <v>1672.1624299999989</v>
      </c>
      <c r="I140" s="67">
        <v>1925.883609999999</v>
      </c>
      <c r="J140" s="67">
        <v>1681.557589999999</v>
      </c>
      <c r="K140" s="67">
        <v>1612.537669999999</v>
      </c>
      <c r="L140" s="67"/>
      <c r="M140" s="67"/>
      <c r="N140" s="67"/>
      <c r="O140" s="67"/>
      <c r="P140" s="67"/>
      <c r="Q140" s="67"/>
      <c r="R140" s="67"/>
      <c r="S140" s="67">
        <f t="shared" si="14"/>
        <v>8411.1397499999948</v>
      </c>
      <c r="T140" s="67">
        <f t="shared" si="15"/>
        <v>22124.806250000056</v>
      </c>
      <c r="U140" s="84">
        <f t="shared" si="18"/>
        <v>0.2754504396228622</v>
      </c>
    </row>
    <row r="141" spans="1:21" ht="15.45" customHeight="1" x14ac:dyDescent="0.3">
      <c r="A141" s="82" t="s">
        <v>28</v>
      </c>
      <c r="B141" s="91" t="s">
        <v>34</v>
      </c>
      <c r="C141" s="91" t="s">
        <v>100</v>
      </c>
      <c r="D141" s="55" t="s">
        <v>25</v>
      </c>
      <c r="E141" s="55" t="s">
        <v>79</v>
      </c>
      <c r="F141" s="66">
        <v>1924.2900000000011</v>
      </c>
      <c r="G141" s="66">
        <v>82.428570000000008</v>
      </c>
      <c r="H141" s="67">
        <v>16.284510000000001</v>
      </c>
      <c r="I141" s="67">
        <v>30.70139</v>
      </c>
      <c r="J141" s="67">
        <v>536.16276000000016</v>
      </c>
      <c r="K141" s="67">
        <v>24.552800000000001</v>
      </c>
      <c r="L141" s="67"/>
      <c r="M141" s="67"/>
      <c r="N141" s="67"/>
      <c r="O141" s="67"/>
      <c r="P141" s="67"/>
      <c r="Q141" s="67"/>
      <c r="R141" s="67"/>
      <c r="S141" s="67">
        <f t="shared" ref="S141:S207" si="22">SUM(G141:R141)</f>
        <v>690.13003000000015</v>
      </c>
      <c r="T141" s="67">
        <f t="shared" ref="T141:T207" si="23">F141-S141</f>
        <v>1234.1599700000011</v>
      </c>
      <c r="U141" s="84">
        <f t="shared" si="18"/>
        <v>0.358641384614585</v>
      </c>
    </row>
    <row r="142" spans="1:21" s="90" customFormat="1" ht="15.45" customHeight="1" x14ac:dyDescent="0.3">
      <c r="A142" s="86" t="s">
        <v>29</v>
      </c>
      <c r="B142" s="58" t="s">
        <v>54</v>
      </c>
      <c r="C142" s="92"/>
      <c r="D142" s="58"/>
      <c r="E142" s="87"/>
      <c r="F142" s="65">
        <f>SUM(F143:F169)</f>
        <v>1266261.1431252102</v>
      </c>
      <c r="G142" s="65">
        <f>SUM(G143:G169)</f>
        <v>77084.721720000016</v>
      </c>
      <c r="H142" s="65">
        <f t="shared" ref="H142:R142" si="24">SUM(H143:H169)</f>
        <v>82638.15628000001</v>
      </c>
      <c r="I142" s="65">
        <f t="shared" si="24"/>
        <v>102486.65903403828</v>
      </c>
      <c r="J142" s="65">
        <f t="shared" si="24"/>
        <v>100267.46762000002</v>
      </c>
      <c r="K142" s="65">
        <f t="shared" si="24"/>
        <v>109034.89744068624</v>
      </c>
      <c r="L142" s="65">
        <f t="shared" si="24"/>
        <v>0</v>
      </c>
      <c r="M142" s="65">
        <f t="shared" si="24"/>
        <v>0</v>
      </c>
      <c r="N142" s="65">
        <f t="shared" si="24"/>
        <v>0</v>
      </c>
      <c r="O142" s="65">
        <f t="shared" si="24"/>
        <v>0</v>
      </c>
      <c r="P142" s="65">
        <f t="shared" si="24"/>
        <v>0</v>
      </c>
      <c r="Q142" s="65">
        <f t="shared" si="24"/>
        <v>0</v>
      </c>
      <c r="R142" s="65">
        <f t="shared" si="24"/>
        <v>0</v>
      </c>
      <c r="S142" s="88">
        <f t="shared" si="22"/>
        <v>471511.90209472459</v>
      </c>
      <c r="T142" s="88">
        <f t="shared" si="23"/>
        <v>794749.2410304856</v>
      </c>
      <c r="U142" s="89">
        <f t="shared" si="18"/>
        <v>0.37236545135626942</v>
      </c>
    </row>
    <row r="143" spans="1:21" ht="15.45" customHeight="1" x14ac:dyDescent="0.3">
      <c r="A143" s="82" t="s">
        <v>29</v>
      </c>
      <c r="B143" s="59" t="s">
        <v>33</v>
      </c>
      <c r="C143" s="91" t="s">
        <v>100</v>
      </c>
      <c r="D143" s="55" t="s">
        <v>2</v>
      </c>
      <c r="E143" s="59" t="s">
        <v>55</v>
      </c>
      <c r="F143" s="66">
        <v>39633.289999999994</v>
      </c>
      <c r="G143" s="93">
        <v>0</v>
      </c>
      <c r="H143" s="93">
        <v>0</v>
      </c>
      <c r="I143" s="93">
        <v>810.16968000000008</v>
      </c>
      <c r="J143" s="93">
        <v>10954.177799999999</v>
      </c>
      <c r="K143" s="93">
        <v>0</v>
      </c>
      <c r="L143" s="67"/>
      <c r="M143" s="67"/>
      <c r="N143" s="67"/>
      <c r="O143" s="67"/>
      <c r="P143" s="67"/>
      <c r="Q143" s="67"/>
      <c r="R143" s="67"/>
      <c r="S143" s="67">
        <f t="shared" si="22"/>
        <v>11764.34748</v>
      </c>
      <c r="T143" s="67">
        <f t="shared" si="23"/>
        <v>27868.942519999993</v>
      </c>
      <c r="U143" s="84">
        <f t="shared" si="18"/>
        <v>0.29682994977202254</v>
      </c>
    </row>
    <row r="144" spans="1:21" ht="15.45" customHeight="1" x14ac:dyDescent="0.3">
      <c r="A144" s="82" t="s">
        <v>29</v>
      </c>
      <c r="B144" s="59" t="s">
        <v>33</v>
      </c>
      <c r="C144" s="91" t="s">
        <v>100</v>
      </c>
      <c r="D144" s="55" t="s">
        <v>3</v>
      </c>
      <c r="E144" s="55" t="s">
        <v>56</v>
      </c>
      <c r="F144" s="66">
        <v>3400</v>
      </c>
      <c r="G144" s="93">
        <v>0</v>
      </c>
      <c r="H144" s="93">
        <v>0</v>
      </c>
      <c r="I144" s="93">
        <v>0</v>
      </c>
      <c r="J144" s="93">
        <v>0</v>
      </c>
      <c r="K144" s="93">
        <v>1549.1120800000001</v>
      </c>
      <c r="L144" s="67"/>
      <c r="M144" s="67"/>
      <c r="N144" s="67"/>
      <c r="O144" s="67"/>
      <c r="P144" s="67"/>
      <c r="Q144" s="67"/>
      <c r="R144" s="67"/>
      <c r="S144" s="67">
        <f t="shared" si="22"/>
        <v>1549.1120800000001</v>
      </c>
      <c r="T144" s="67">
        <f t="shared" si="23"/>
        <v>1850.8879199999999</v>
      </c>
      <c r="U144" s="84">
        <f t="shared" si="18"/>
        <v>0.4556212</v>
      </c>
    </row>
    <row r="145" spans="1:21" ht="15.45" customHeight="1" x14ac:dyDescent="0.3">
      <c r="A145" s="82" t="s">
        <v>29</v>
      </c>
      <c r="B145" s="59" t="s">
        <v>33</v>
      </c>
      <c r="C145" s="91" t="s">
        <v>100</v>
      </c>
      <c r="D145" s="55">
        <v>1551</v>
      </c>
      <c r="E145" s="55" t="s">
        <v>57</v>
      </c>
      <c r="F145" s="66">
        <v>72218.461389210002</v>
      </c>
      <c r="G145" s="93">
        <v>0</v>
      </c>
      <c r="H145" s="93">
        <v>0</v>
      </c>
      <c r="I145" s="93">
        <v>6412.0577740382932</v>
      </c>
      <c r="J145" s="93">
        <v>0</v>
      </c>
      <c r="K145" s="93">
        <v>4739.7988206861983</v>
      </c>
      <c r="L145" s="67"/>
      <c r="M145" s="67"/>
      <c r="N145" s="67"/>
      <c r="O145" s="67"/>
      <c r="P145" s="67"/>
      <c r="Q145" s="67"/>
      <c r="R145" s="67"/>
      <c r="S145" s="67">
        <f t="shared" si="22"/>
        <v>11151.856594724492</v>
      </c>
      <c r="T145" s="67">
        <f t="shared" si="23"/>
        <v>61066.604794485509</v>
      </c>
      <c r="U145" s="84">
        <f t="shared" si="18"/>
        <v>0.15441836311941512</v>
      </c>
    </row>
    <row r="146" spans="1:21" ht="15.45" customHeight="1" x14ac:dyDescent="0.3">
      <c r="A146" s="82" t="s">
        <v>29</v>
      </c>
      <c r="B146" s="59" t="s">
        <v>33</v>
      </c>
      <c r="C146" s="91" t="s">
        <v>100</v>
      </c>
      <c r="D146" s="55">
        <v>1560</v>
      </c>
      <c r="E146" s="55" t="s">
        <v>84</v>
      </c>
      <c r="F146" s="66"/>
      <c r="G146" s="93">
        <v>239.52626000000001</v>
      </c>
      <c r="H146" s="94"/>
      <c r="I146" s="94"/>
      <c r="J146" s="93">
        <v>970.63200000000018</v>
      </c>
      <c r="K146" s="93">
        <v>209.18364</v>
      </c>
      <c r="L146" s="67"/>
      <c r="M146" s="67"/>
      <c r="N146" s="67"/>
      <c r="O146" s="67"/>
      <c r="P146" s="67"/>
      <c r="Q146" s="67"/>
      <c r="R146" s="67"/>
      <c r="S146" s="67">
        <f t="shared" ref="S146" si="25">SUM(G146:R146)</f>
        <v>1419.3419000000001</v>
      </c>
      <c r="T146" s="67">
        <f t="shared" ref="T146" si="26">F146-S146</f>
        <v>-1419.3419000000001</v>
      </c>
      <c r="U146" s="84"/>
    </row>
    <row r="147" spans="1:21" ht="15.45" customHeight="1" x14ac:dyDescent="0.3">
      <c r="A147" s="82" t="s">
        <v>29</v>
      </c>
      <c r="B147" s="91" t="s">
        <v>34</v>
      </c>
      <c r="C147" s="91" t="s">
        <v>100</v>
      </c>
      <c r="D147" s="55" t="s">
        <v>96</v>
      </c>
      <c r="E147" s="85" t="s">
        <v>101</v>
      </c>
      <c r="F147" s="66">
        <v>340</v>
      </c>
      <c r="G147" s="93">
        <v>0</v>
      </c>
      <c r="H147" s="93">
        <v>0</v>
      </c>
      <c r="I147" s="93">
        <v>0</v>
      </c>
      <c r="J147" s="93">
        <v>0</v>
      </c>
      <c r="K147" s="93">
        <v>0</v>
      </c>
      <c r="L147" s="67"/>
      <c r="M147" s="67"/>
      <c r="N147" s="67"/>
      <c r="O147" s="67"/>
      <c r="P147" s="67"/>
      <c r="Q147" s="67"/>
      <c r="R147" s="67"/>
      <c r="S147" s="67">
        <f t="shared" si="22"/>
        <v>0</v>
      </c>
      <c r="T147" s="67">
        <f t="shared" si="23"/>
        <v>340</v>
      </c>
      <c r="U147" s="84">
        <f t="shared" si="18"/>
        <v>0</v>
      </c>
    </row>
    <row r="148" spans="1:21" ht="15.45" customHeight="1" x14ac:dyDescent="0.3">
      <c r="A148" s="82" t="s">
        <v>29</v>
      </c>
      <c r="B148" s="91" t="s">
        <v>34</v>
      </c>
      <c r="C148" s="91" t="s">
        <v>100</v>
      </c>
      <c r="D148" s="55" t="s">
        <v>4</v>
      </c>
      <c r="E148" s="83" t="s">
        <v>58</v>
      </c>
      <c r="F148" s="66">
        <v>161508.35199999981</v>
      </c>
      <c r="G148" s="93">
        <v>13294.112080000001</v>
      </c>
      <c r="H148" s="93">
        <v>14015.34636</v>
      </c>
      <c r="I148" s="93">
        <v>14764.103660000001</v>
      </c>
      <c r="J148" s="93">
        <v>15085.937940000011</v>
      </c>
      <c r="K148" s="93">
        <v>15805.92368</v>
      </c>
      <c r="L148" s="67"/>
      <c r="M148" s="67"/>
      <c r="N148" s="67"/>
      <c r="O148" s="67"/>
      <c r="P148" s="67"/>
      <c r="Q148" s="67"/>
      <c r="R148" s="67"/>
      <c r="S148" s="67">
        <f t="shared" si="22"/>
        <v>72965.423720000021</v>
      </c>
      <c r="T148" s="67">
        <f t="shared" si="23"/>
        <v>88542.928279999789</v>
      </c>
      <c r="U148" s="84">
        <f t="shared" ref="U148:U216" si="27">S148/F148</f>
        <v>0.4517749256707177</v>
      </c>
    </row>
    <row r="149" spans="1:21" ht="15.45" customHeight="1" x14ac:dyDescent="0.3">
      <c r="A149" s="82" t="s">
        <v>29</v>
      </c>
      <c r="B149" s="91" t="s">
        <v>34</v>
      </c>
      <c r="C149" s="91" t="s">
        <v>100</v>
      </c>
      <c r="D149" s="55" t="s">
        <v>5</v>
      </c>
      <c r="E149" s="83" t="s">
        <v>59</v>
      </c>
      <c r="F149" s="66">
        <v>226978.2540000001</v>
      </c>
      <c r="G149" s="93">
        <v>16384.935239999999</v>
      </c>
      <c r="H149" s="93">
        <v>17201.82128</v>
      </c>
      <c r="I149" s="93">
        <v>17385.5838</v>
      </c>
      <c r="J149" s="93">
        <v>18169.483380000009</v>
      </c>
      <c r="K149" s="93">
        <v>18893.405940000011</v>
      </c>
      <c r="L149" s="67"/>
      <c r="M149" s="67"/>
      <c r="N149" s="67"/>
      <c r="O149" s="67"/>
      <c r="P149" s="67"/>
      <c r="Q149" s="67"/>
      <c r="R149" s="67"/>
      <c r="S149" s="67">
        <f t="shared" si="22"/>
        <v>88035.22964000002</v>
      </c>
      <c r="T149" s="67">
        <f t="shared" si="23"/>
        <v>138943.0243600001</v>
      </c>
      <c r="U149" s="84">
        <f t="shared" si="27"/>
        <v>0.38785755061804283</v>
      </c>
    </row>
    <row r="150" spans="1:21" ht="15.45" customHeight="1" x14ac:dyDescent="0.3">
      <c r="A150" s="82" t="s">
        <v>29</v>
      </c>
      <c r="B150" s="91" t="s">
        <v>34</v>
      </c>
      <c r="C150" s="91" t="s">
        <v>100</v>
      </c>
      <c r="D150" s="55" t="s">
        <v>6</v>
      </c>
      <c r="E150" s="83" t="s">
        <v>60</v>
      </c>
      <c r="F150" s="66">
        <v>14409.048000000001</v>
      </c>
      <c r="G150" s="93">
        <v>806.03000000000009</v>
      </c>
      <c r="H150" s="93">
        <v>978.42000000000019</v>
      </c>
      <c r="I150" s="93">
        <v>943.29200000000026</v>
      </c>
      <c r="J150" s="93">
        <v>1110.9659999999999</v>
      </c>
      <c r="K150" s="93">
        <v>1646.0820000000001</v>
      </c>
      <c r="L150" s="67"/>
      <c r="M150" s="67"/>
      <c r="N150" s="67"/>
      <c r="O150" s="67"/>
      <c r="P150" s="67"/>
      <c r="Q150" s="67"/>
      <c r="R150" s="67"/>
      <c r="S150" s="67">
        <f t="shared" si="22"/>
        <v>5484.7900000000009</v>
      </c>
      <c r="T150" s="67">
        <f t="shared" si="23"/>
        <v>8924.2579999999998</v>
      </c>
      <c r="U150" s="84">
        <f t="shared" si="27"/>
        <v>0.38064901997689232</v>
      </c>
    </row>
    <row r="151" spans="1:21" ht="15.45" customHeight="1" x14ac:dyDescent="0.3">
      <c r="A151" s="82" t="s">
        <v>29</v>
      </c>
      <c r="B151" s="91" t="s">
        <v>34</v>
      </c>
      <c r="C151" s="91" t="s">
        <v>100</v>
      </c>
      <c r="D151" s="55" t="s">
        <v>7</v>
      </c>
      <c r="E151" s="83" t="s">
        <v>61</v>
      </c>
      <c r="F151" s="66">
        <v>30692.187999999991</v>
      </c>
      <c r="G151" s="93">
        <v>95.981999999999999</v>
      </c>
      <c r="H151" s="93">
        <v>221.39</v>
      </c>
      <c r="I151" s="93">
        <v>76.262000000000015</v>
      </c>
      <c r="J151" s="93">
        <v>1086.402</v>
      </c>
      <c r="K151" s="93">
        <v>6178.8200000000006</v>
      </c>
      <c r="L151" s="67"/>
      <c r="M151" s="67"/>
      <c r="N151" s="67"/>
      <c r="O151" s="67"/>
      <c r="P151" s="67"/>
      <c r="Q151" s="67"/>
      <c r="R151" s="67"/>
      <c r="S151" s="67">
        <f t="shared" si="22"/>
        <v>7658.8560000000007</v>
      </c>
      <c r="T151" s="67">
        <f t="shared" si="23"/>
        <v>23033.331999999991</v>
      </c>
      <c r="U151" s="84">
        <f t="shared" si="27"/>
        <v>0.24953763478837035</v>
      </c>
    </row>
    <row r="152" spans="1:21" ht="15.45" customHeight="1" x14ac:dyDescent="0.3">
      <c r="A152" s="82" t="s">
        <v>29</v>
      </c>
      <c r="B152" s="91" t="s">
        <v>34</v>
      </c>
      <c r="C152" s="91" t="s">
        <v>100</v>
      </c>
      <c r="D152" s="55" t="s">
        <v>8</v>
      </c>
      <c r="E152" s="83" t="s">
        <v>62</v>
      </c>
      <c r="F152" s="66">
        <v>1885.800000000002</v>
      </c>
      <c r="G152" s="93">
        <v>210.45992000000001</v>
      </c>
      <c r="H152" s="93">
        <v>90.216880000000003</v>
      </c>
      <c r="I152" s="93">
        <v>120.02562</v>
      </c>
      <c r="J152" s="93">
        <v>58.624840000000013</v>
      </c>
      <c r="K152" s="93">
        <v>28.414280000000009</v>
      </c>
      <c r="L152" s="67"/>
      <c r="M152" s="67"/>
      <c r="N152" s="67"/>
      <c r="O152" s="67"/>
      <c r="P152" s="67"/>
      <c r="Q152" s="67"/>
      <c r="R152" s="67"/>
      <c r="S152" s="67">
        <f t="shared" si="22"/>
        <v>507.74154000000004</v>
      </c>
      <c r="T152" s="67">
        <f t="shared" si="23"/>
        <v>1378.058460000002</v>
      </c>
      <c r="U152" s="84">
        <f t="shared" si="27"/>
        <v>0.26924463888005062</v>
      </c>
    </row>
    <row r="153" spans="1:21" ht="15.45" customHeight="1" x14ac:dyDescent="0.3">
      <c r="A153" s="82" t="s">
        <v>29</v>
      </c>
      <c r="B153" s="91" t="s">
        <v>34</v>
      </c>
      <c r="C153" s="91" t="s">
        <v>100</v>
      </c>
      <c r="D153" s="55" t="s">
        <v>9</v>
      </c>
      <c r="E153" s="83" t="s">
        <v>63</v>
      </c>
      <c r="F153" s="66">
        <v>135833.6937360006</v>
      </c>
      <c r="G153" s="93">
        <v>10557.00462</v>
      </c>
      <c r="H153" s="93">
        <v>11145.4305</v>
      </c>
      <c r="I153" s="93">
        <v>11408.15842</v>
      </c>
      <c r="J153" s="93">
        <v>11807.85708</v>
      </c>
      <c r="K153" s="93">
        <v>12451.78764</v>
      </c>
      <c r="L153" s="67"/>
      <c r="M153" s="67"/>
      <c r="N153" s="67"/>
      <c r="O153" s="67"/>
      <c r="P153" s="67"/>
      <c r="Q153" s="67"/>
      <c r="R153" s="67"/>
      <c r="S153" s="67">
        <f t="shared" si="22"/>
        <v>57370.238260000006</v>
      </c>
      <c r="T153" s="67">
        <f t="shared" si="23"/>
        <v>78463.455476000585</v>
      </c>
      <c r="U153" s="84">
        <f t="shared" si="27"/>
        <v>0.42235646165598545</v>
      </c>
    </row>
    <row r="154" spans="1:21" ht="15.45" customHeight="1" x14ac:dyDescent="0.3">
      <c r="A154" s="82" t="s">
        <v>29</v>
      </c>
      <c r="B154" s="91" t="s">
        <v>34</v>
      </c>
      <c r="C154" s="91" t="s">
        <v>100</v>
      </c>
      <c r="D154" s="55" t="s">
        <v>10</v>
      </c>
      <c r="E154" s="83" t="s">
        <v>64</v>
      </c>
      <c r="F154" s="66">
        <v>42074.699999999691</v>
      </c>
      <c r="G154" s="93">
        <v>3184.8521800000012</v>
      </c>
      <c r="H154" s="93">
        <v>3169.6211199999998</v>
      </c>
      <c r="I154" s="93">
        <v>3256.6573400000002</v>
      </c>
      <c r="J154" s="93">
        <v>3197.3169200000002</v>
      </c>
      <c r="K154" s="93">
        <v>2840.9052600000009</v>
      </c>
      <c r="L154" s="67"/>
      <c r="M154" s="67"/>
      <c r="N154" s="67"/>
      <c r="O154" s="67"/>
      <c r="P154" s="67"/>
      <c r="Q154" s="67"/>
      <c r="R154" s="67"/>
      <c r="S154" s="67">
        <f t="shared" si="22"/>
        <v>15649.352820000002</v>
      </c>
      <c r="T154" s="67">
        <f t="shared" si="23"/>
        <v>26425.347179999691</v>
      </c>
      <c r="U154" s="84">
        <f t="shared" si="27"/>
        <v>0.37194211295624491</v>
      </c>
    </row>
    <row r="155" spans="1:21" ht="15.45" customHeight="1" x14ac:dyDescent="0.3">
      <c r="A155" s="82" t="s">
        <v>29</v>
      </c>
      <c r="B155" s="91" t="s">
        <v>34</v>
      </c>
      <c r="C155" s="91" t="s">
        <v>100</v>
      </c>
      <c r="D155" s="55" t="s">
        <v>11</v>
      </c>
      <c r="E155" s="83" t="s">
        <v>65</v>
      </c>
      <c r="F155" s="66">
        <v>4635.5599999999986</v>
      </c>
      <c r="G155" s="93">
        <v>361.52064000000013</v>
      </c>
      <c r="H155" s="93">
        <v>172.97329999999999</v>
      </c>
      <c r="I155" s="93">
        <v>81.245380000000011</v>
      </c>
      <c r="J155" s="93">
        <v>226.46618000000001</v>
      </c>
      <c r="K155" s="93">
        <v>784.74516000000017</v>
      </c>
      <c r="L155" s="67"/>
      <c r="M155" s="67"/>
      <c r="N155" s="67"/>
      <c r="O155" s="67"/>
      <c r="P155" s="67"/>
      <c r="Q155" s="67"/>
      <c r="R155" s="67"/>
      <c r="S155" s="67">
        <f t="shared" si="22"/>
        <v>1626.9506600000004</v>
      </c>
      <c r="T155" s="67">
        <f t="shared" si="23"/>
        <v>3008.6093399999982</v>
      </c>
      <c r="U155" s="84">
        <f t="shared" si="27"/>
        <v>0.3509717617720407</v>
      </c>
    </row>
    <row r="156" spans="1:21" ht="15.45" customHeight="1" x14ac:dyDescent="0.3">
      <c r="A156" s="82" t="s">
        <v>29</v>
      </c>
      <c r="B156" s="91" t="s">
        <v>34</v>
      </c>
      <c r="C156" s="91" t="s">
        <v>100</v>
      </c>
      <c r="D156" s="55" t="s">
        <v>12</v>
      </c>
      <c r="E156" s="83" t="s">
        <v>66</v>
      </c>
      <c r="F156" s="66">
        <v>2468.400000000001</v>
      </c>
      <c r="G156" s="93">
        <v>226.68863999999999</v>
      </c>
      <c r="H156" s="93">
        <v>311.11150000000009</v>
      </c>
      <c r="I156" s="93">
        <v>388.68480000000011</v>
      </c>
      <c r="J156" s="93">
        <v>304.73180000000002</v>
      </c>
      <c r="K156" s="93">
        <v>212.44806</v>
      </c>
      <c r="L156" s="67"/>
      <c r="M156" s="67"/>
      <c r="N156" s="67"/>
      <c r="O156" s="67"/>
      <c r="P156" s="67"/>
      <c r="Q156" s="67"/>
      <c r="R156" s="67"/>
      <c r="S156" s="67">
        <f t="shared" si="22"/>
        <v>1443.6648000000002</v>
      </c>
      <c r="T156" s="67">
        <f t="shared" si="23"/>
        <v>1024.7352000000008</v>
      </c>
      <c r="U156" s="84">
        <f t="shared" si="27"/>
        <v>0.58485853184248893</v>
      </c>
    </row>
    <row r="157" spans="1:21" ht="15.45" customHeight="1" x14ac:dyDescent="0.3">
      <c r="A157" s="82" t="s">
        <v>29</v>
      </c>
      <c r="B157" s="91" t="s">
        <v>34</v>
      </c>
      <c r="C157" s="91" t="s">
        <v>100</v>
      </c>
      <c r="D157" s="55" t="s">
        <v>13</v>
      </c>
      <c r="E157" s="83" t="s">
        <v>67</v>
      </c>
      <c r="F157" s="66">
        <v>109409.5860000002</v>
      </c>
      <c r="G157" s="93">
        <v>11908.096760000009</v>
      </c>
      <c r="H157" s="93">
        <v>10560.2215</v>
      </c>
      <c r="I157" s="93">
        <v>10702.133760000001</v>
      </c>
      <c r="J157" s="93">
        <v>6188.5563799999973</v>
      </c>
      <c r="K157" s="93">
        <v>7111.48488</v>
      </c>
      <c r="L157" s="67"/>
      <c r="M157" s="67"/>
      <c r="N157" s="67"/>
      <c r="O157" s="67"/>
      <c r="P157" s="67"/>
      <c r="Q157" s="67"/>
      <c r="R157" s="67"/>
      <c r="S157" s="67">
        <f t="shared" si="22"/>
        <v>46470.49328000001</v>
      </c>
      <c r="T157" s="67">
        <f t="shared" si="23"/>
        <v>62939.09272000019</v>
      </c>
      <c r="U157" s="84">
        <f t="shared" si="27"/>
        <v>0.42473877270680765</v>
      </c>
    </row>
    <row r="158" spans="1:21" ht="15.45" customHeight="1" x14ac:dyDescent="0.3">
      <c r="A158" s="82" t="s">
        <v>29</v>
      </c>
      <c r="B158" s="91" t="s">
        <v>34</v>
      </c>
      <c r="C158" s="91" t="s">
        <v>100</v>
      </c>
      <c r="D158" s="55" t="s">
        <v>14</v>
      </c>
      <c r="E158" s="83" t="s">
        <v>68</v>
      </c>
      <c r="F158" s="66">
        <v>114786.6599999997</v>
      </c>
      <c r="G158" s="93">
        <v>6927.5241000000069</v>
      </c>
      <c r="H158" s="93">
        <v>9072.6072600000007</v>
      </c>
      <c r="I158" s="93">
        <v>10125.005380000001</v>
      </c>
      <c r="J158" s="93">
        <v>13150.112339999991</v>
      </c>
      <c r="K158" s="93">
        <v>10748.716300000009</v>
      </c>
      <c r="L158" s="67"/>
      <c r="M158" s="67"/>
      <c r="N158" s="67"/>
      <c r="O158" s="67"/>
      <c r="P158" s="67"/>
      <c r="Q158" s="67"/>
      <c r="R158" s="67"/>
      <c r="S158" s="67">
        <f t="shared" si="22"/>
        <v>50023.965380000009</v>
      </c>
      <c r="T158" s="67">
        <f t="shared" si="23"/>
        <v>64762.694619999689</v>
      </c>
      <c r="U158" s="84">
        <f t="shared" si="27"/>
        <v>0.43579946816119697</v>
      </c>
    </row>
    <row r="159" spans="1:21" ht="15.45" customHeight="1" x14ac:dyDescent="0.3">
      <c r="A159" s="82" t="s">
        <v>29</v>
      </c>
      <c r="B159" s="91" t="s">
        <v>34</v>
      </c>
      <c r="C159" s="91" t="s">
        <v>100</v>
      </c>
      <c r="D159" s="55" t="s">
        <v>15</v>
      </c>
      <c r="E159" s="83" t="s">
        <v>69</v>
      </c>
      <c r="F159" s="66">
        <v>31246</v>
      </c>
      <c r="G159" s="93">
        <v>652.16182000000003</v>
      </c>
      <c r="H159" s="93">
        <v>1364.097</v>
      </c>
      <c r="I159" s="93">
        <v>2149.7995999999989</v>
      </c>
      <c r="J159" s="93">
        <v>2131.91696</v>
      </c>
      <c r="K159" s="93">
        <v>4964.3723000000009</v>
      </c>
      <c r="L159" s="67"/>
      <c r="M159" s="67"/>
      <c r="N159" s="67"/>
      <c r="O159" s="67"/>
      <c r="P159" s="67"/>
      <c r="Q159" s="67"/>
      <c r="R159" s="67"/>
      <c r="S159" s="67">
        <f t="shared" si="22"/>
        <v>11262.347680000001</v>
      </c>
      <c r="T159" s="67">
        <f t="shared" si="23"/>
        <v>19983.652320000001</v>
      </c>
      <c r="U159" s="84">
        <f t="shared" si="27"/>
        <v>0.36044126224156692</v>
      </c>
    </row>
    <row r="160" spans="1:21" ht="15.45" customHeight="1" x14ac:dyDescent="0.3">
      <c r="A160" s="82" t="s">
        <v>29</v>
      </c>
      <c r="B160" s="91" t="s">
        <v>34</v>
      </c>
      <c r="C160" s="91" t="s">
        <v>100</v>
      </c>
      <c r="D160" s="55" t="s">
        <v>16</v>
      </c>
      <c r="E160" s="83" t="s">
        <v>70</v>
      </c>
      <c r="F160" s="66">
        <v>24168.89799999999</v>
      </c>
      <c r="G160" s="93">
        <v>1479.30782</v>
      </c>
      <c r="H160" s="93">
        <v>1577.96668</v>
      </c>
      <c r="I160" s="93">
        <v>1887.9231</v>
      </c>
      <c r="J160" s="93">
        <v>1134.25152</v>
      </c>
      <c r="K160" s="93">
        <v>1603.9287200000001</v>
      </c>
      <c r="L160" s="67"/>
      <c r="M160" s="67"/>
      <c r="N160" s="67"/>
      <c r="O160" s="67"/>
      <c r="P160" s="67"/>
      <c r="Q160" s="67"/>
      <c r="R160" s="67"/>
      <c r="S160" s="67">
        <f t="shared" si="22"/>
        <v>7683.3778399999992</v>
      </c>
      <c r="T160" s="67">
        <f t="shared" si="23"/>
        <v>16485.520159999993</v>
      </c>
      <c r="U160" s="84">
        <f t="shared" si="27"/>
        <v>0.3179035237767151</v>
      </c>
    </row>
    <row r="161" spans="1:21" ht="15.45" customHeight="1" x14ac:dyDescent="0.3">
      <c r="A161" s="82" t="s">
        <v>29</v>
      </c>
      <c r="B161" s="91" t="s">
        <v>34</v>
      </c>
      <c r="C161" s="91" t="s">
        <v>100</v>
      </c>
      <c r="D161" s="55" t="s">
        <v>17</v>
      </c>
      <c r="E161" s="83" t="s">
        <v>71</v>
      </c>
      <c r="F161" s="66">
        <v>100808.48</v>
      </c>
      <c r="G161" s="93">
        <v>4939.6126800000002</v>
      </c>
      <c r="H161" s="93">
        <v>4523.0578599999981</v>
      </c>
      <c r="I161" s="93">
        <v>14261.6476</v>
      </c>
      <c r="J161" s="93">
        <v>5636.4755400000004</v>
      </c>
      <c r="K161" s="93">
        <v>6166.7468000000008</v>
      </c>
      <c r="L161" s="67"/>
      <c r="M161" s="67"/>
      <c r="N161" s="67"/>
      <c r="O161" s="67"/>
      <c r="P161" s="67"/>
      <c r="Q161" s="67"/>
      <c r="R161" s="67"/>
      <c r="S161" s="67">
        <f t="shared" si="22"/>
        <v>35527.540479999996</v>
      </c>
      <c r="T161" s="67">
        <f t="shared" si="23"/>
        <v>65280.93952</v>
      </c>
      <c r="U161" s="84">
        <f t="shared" si="27"/>
        <v>0.3524261101843813</v>
      </c>
    </row>
    <row r="162" spans="1:21" ht="15.45" customHeight="1" x14ac:dyDescent="0.3">
      <c r="A162" s="82" t="s">
        <v>29</v>
      </c>
      <c r="B162" s="91" t="s">
        <v>34</v>
      </c>
      <c r="C162" s="91" t="s">
        <v>100</v>
      </c>
      <c r="D162" s="55" t="s">
        <v>18</v>
      </c>
      <c r="E162" s="83" t="s">
        <v>72</v>
      </c>
      <c r="F162" s="66">
        <v>4835.1800000000057</v>
      </c>
      <c r="G162" s="93">
        <v>340.21780000000001</v>
      </c>
      <c r="H162" s="93">
        <v>215.79130000000009</v>
      </c>
      <c r="I162" s="93">
        <v>220.53128000000001</v>
      </c>
      <c r="J162" s="93">
        <v>204.26808</v>
      </c>
      <c r="K162" s="93">
        <v>668.41662000000019</v>
      </c>
      <c r="L162" s="67"/>
      <c r="M162" s="67"/>
      <c r="N162" s="67"/>
      <c r="O162" s="67"/>
      <c r="P162" s="67"/>
      <c r="Q162" s="67"/>
      <c r="R162" s="67"/>
      <c r="S162" s="67">
        <f t="shared" si="22"/>
        <v>1649.2250800000004</v>
      </c>
      <c r="T162" s="67">
        <f t="shared" si="23"/>
        <v>3185.9549200000056</v>
      </c>
      <c r="U162" s="84">
        <f t="shared" si="27"/>
        <v>0.34108866267646676</v>
      </c>
    </row>
    <row r="163" spans="1:21" ht="15.45" customHeight="1" x14ac:dyDescent="0.3">
      <c r="A163" s="82" t="s">
        <v>29</v>
      </c>
      <c r="B163" s="91" t="s">
        <v>34</v>
      </c>
      <c r="C163" s="91" t="s">
        <v>100</v>
      </c>
      <c r="D163" s="55" t="s">
        <v>19</v>
      </c>
      <c r="E163" s="83" t="s">
        <v>73</v>
      </c>
      <c r="F163" s="66">
        <v>74981.66</v>
      </c>
      <c r="G163" s="93">
        <v>2554.567680000001</v>
      </c>
      <c r="H163" s="93">
        <v>2663.8774800000001</v>
      </c>
      <c r="I163" s="93">
        <v>3203.2132800000009</v>
      </c>
      <c r="J163" s="93">
        <v>4059.4632800000009</v>
      </c>
      <c r="K163" s="93">
        <v>7075.9687800000047</v>
      </c>
      <c r="L163" s="67"/>
      <c r="M163" s="67"/>
      <c r="N163" s="67"/>
      <c r="O163" s="67"/>
      <c r="P163" s="67"/>
      <c r="Q163" s="67"/>
      <c r="R163" s="67"/>
      <c r="S163" s="67">
        <f t="shared" si="22"/>
        <v>19557.090500000006</v>
      </c>
      <c r="T163" s="67">
        <f t="shared" si="23"/>
        <v>55424.569499999998</v>
      </c>
      <c r="U163" s="84">
        <f t="shared" si="27"/>
        <v>0.2608249870701716</v>
      </c>
    </row>
    <row r="164" spans="1:21" ht="15.45" customHeight="1" x14ac:dyDescent="0.3">
      <c r="A164" s="82" t="s">
        <v>29</v>
      </c>
      <c r="B164" s="91" t="s">
        <v>34</v>
      </c>
      <c r="C164" s="91" t="s">
        <v>100</v>
      </c>
      <c r="D164" s="55" t="s">
        <v>20</v>
      </c>
      <c r="E164" s="83" t="s">
        <v>74</v>
      </c>
      <c r="F164" s="66">
        <v>6459.9999999999991</v>
      </c>
      <c r="G164" s="93">
        <v>672.1755800000002</v>
      </c>
      <c r="H164" s="93">
        <v>420.97474000000011</v>
      </c>
      <c r="I164" s="93">
        <v>73.265920000000023</v>
      </c>
      <c r="J164" s="93">
        <v>52.015920000000001</v>
      </c>
      <c r="K164" s="93">
        <v>152.27376000000001</v>
      </c>
      <c r="L164" s="67"/>
      <c r="M164" s="67"/>
      <c r="N164" s="67"/>
      <c r="O164" s="67"/>
      <c r="P164" s="67"/>
      <c r="Q164" s="67"/>
      <c r="R164" s="67"/>
      <c r="S164" s="67">
        <f t="shared" si="22"/>
        <v>1370.7059200000003</v>
      </c>
      <c r="T164" s="67">
        <f t="shared" si="23"/>
        <v>5089.2940799999988</v>
      </c>
      <c r="U164" s="84">
        <f t="shared" si="27"/>
        <v>0.2121835789473685</v>
      </c>
    </row>
    <row r="165" spans="1:21" ht="15.45" customHeight="1" x14ac:dyDescent="0.3">
      <c r="A165" s="82" t="s">
        <v>29</v>
      </c>
      <c r="B165" s="91" t="s">
        <v>34</v>
      </c>
      <c r="C165" s="91" t="s">
        <v>100</v>
      </c>
      <c r="D165" s="55" t="s">
        <v>21</v>
      </c>
      <c r="E165" s="83" t="s">
        <v>75</v>
      </c>
      <c r="F165" s="66">
        <v>3264</v>
      </c>
      <c r="G165" s="93">
        <v>14.756</v>
      </c>
      <c r="H165" s="93">
        <v>460.40454000000011</v>
      </c>
      <c r="I165" s="93">
        <v>153.25738000000001</v>
      </c>
      <c r="J165" s="93">
        <v>1470.1719000000001</v>
      </c>
      <c r="K165" s="93">
        <v>1012.96064</v>
      </c>
      <c r="L165" s="67"/>
      <c r="M165" s="67"/>
      <c r="N165" s="67"/>
      <c r="O165" s="67"/>
      <c r="P165" s="67"/>
      <c r="Q165" s="67"/>
      <c r="R165" s="67"/>
      <c r="S165" s="67">
        <f t="shared" si="22"/>
        <v>3111.5504600000004</v>
      </c>
      <c r="T165" s="67">
        <f t="shared" si="23"/>
        <v>152.44953999999962</v>
      </c>
      <c r="U165" s="84">
        <f t="shared" si="27"/>
        <v>0.95329364583333343</v>
      </c>
    </row>
    <row r="166" spans="1:21" ht="15.45" customHeight="1" x14ac:dyDescent="0.3">
      <c r="A166" s="82" t="s">
        <v>29</v>
      </c>
      <c r="B166" s="91" t="s">
        <v>34</v>
      </c>
      <c r="C166" s="91" t="s">
        <v>100</v>
      </c>
      <c r="D166" s="55" t="s">
        <v>22</v>
      </c>
      <c r="E166" s="83" t="s">
        <v>76</v>
      </c>
      <c r="F166" s="66">
        <v>20211.600000000031</v>
      </c>
      <c r="G166" s="93">
        <v>338.41082000000011</v>
      </c>
      <c r="H166" s="93">
        <v>2421.53496</v>
      </c>
      <c r="I166" s="93">
        <v>1692.9688599999999</v>
      </c>
      <c r="J166" s="93">
        <v>594.80025999999998</v>
      </c>
      <c r="K166" s="93">
        <v>2194.26584</v>
      </c>
      <c r="L166" s="67"/>
      <c r="M166" s="67"/>
      <c r="N166" s="67"/>
      <c r="O166" s="67"/>
      <c r="P166" s="67"/>
      <c r="Q166" s="67"/>
      <c r="R166" s="67"/>
      <c r="S166" s="67">
        <f t="shared" si="22"/>
        <v>7241.98074</v>
      </c>
      <c r="T166" s="67">
        <f t="shared" si="23"/>
        <v>12969.619260000032</v>
      </c>
      <c r="U166" s="84">
        <f t="shared" si="27"/>
        <v>0.35830813691147601</v>
      </c>
    </row>
    <row r="167" spans="1:21" ht="15.45" customHeight="1" x14ac:dyDescent="0.3">
      <c r="A167" s="82" t="s">
        <v>29</v>
      </c>
      <c r="B167" s="91" t="s">
        <v>34</v>
      </c>
      <c r="C167" s="91" t="s">
        <v>100</v>
      </c>
      <c r="D167" s="55" t="s">
        <v>23</v>
      </c>
      <c r="E167" s="83" t="s">
        <v>77</v>
      </c>
      <c r="F167" s="66">
        <v>1235.2200000000009</v>
      </c>
      <c r="G167" s="93">
        <v>24.117740000000001</v>
      </c>
      <c r="H167" s="93">
        <v>46.587040000000002</v>
      </c>
      <c r="I167" s="93">
        <v>16.459399999999999</v>
      </c>
      <c r="J167" s="93">
        <v>22.914300000000001</v>
      </c>
      <c r="K167" s="93">
        <v>21.59</v>
      </c>
      <c r="L167" s="67"/>
      <c r="M167" s="67"/>
      <c r="N167" s="67"/>
      <c r="O167" s="67"/>
      <c r="P167" s="67"/>
      <c r="Q167" s="67"/>
      <c r="R167" s="67"/>
      <c r="S167" s="67">
        <f t="shared" si="22"/>
        <v>131.66847999999999</v>
      </c>
      <c r="T167" s="67">
        <f t="shared" si="23"/>
        <v>1103.5515200000009</v>
      </c>
      <c r="U167" s="84">
        <f t="shared" si="27"/>
        <v>0.10659516523372346</v>
      </c>
    </row>
    <row r="168" spans="1:21" ht="15.45" customHeight="1" x14ac:dyDescent="0.3">
      <c r="A168" s="82" t="s">
        <v>29</v>
      </c>
      <c r="B168" s="91" t="s">
        <v>34</v>
      </c>
      <c r="C168" s="91" t="s">
        <v>100</v>
      </c>
      <c r="D168" s="55" t="s">
        <v>24</v>
      </c>
      <c r="E168" s="83" t="s">
        <v>78</v>
      </c>
      <c r="F168" s="66">
        <v>36352.932000000081</v>
      </c>
      <c r="G168" s="93">
        <v>1768.8624</v>
      </c>
      <c r="H168" s="93">
        <v>1984.198560000001</v>
      </c>
      <c r="I168" s="93">
        <v>2316.8891199999989</v>
      </c>
      <c r="J168" s="93">
        <v>1974.75728</v>
      </c>
      <c r="K168" s="93">
        <v>1943.702140000001</v>
      </c>
      <c r="L168" s="67"/>
      <c r="M168" s="67"/>
      <c r="N168" s="67"/>
      <c r="O168" s="67"/>
      <c r="P168" s="67"/>
      <c r="Q168" s="67"/>
      <c r="R168" s="67"/>
      <c r="S168" s="67">
        <f t="shared" si="22"/>
        <v>9988.4094999999998</v>
      </c>
      <c r="T168" s="67">
        <f t="shared" si="23"/>
        <v>26364.522500000079</v>
      </c>
      <c r="U168" s="84">
        <f t="shared" si="27"/>
        <v>0.274762142982029</v>
      </c>
    </row>
    <row r="169" spans="1:21" ht="15.45" customHeight="1" x14ac:dyDescent="0.3">
      <c r="A169" s="82" t="s">
        <v>29</v>
      </c>
      <c r="B169" s="91" t="s">
        <v>34</v>
      </c>
      <c r="C169" s="91" t="s">
        <v>100</v>
      </c>
      <c r="D169" s="55" t="s">
        <v>25</v>
      </c>
      <c r="E169" s="83" t="s">
        <v>79</v>
      </c>
      <c r="F169" s="66">
        <v>2423.1799999999848</v>
      </c>
      <c r="G169" s="93">
        <v>103.79894</v>
      </c>
      <c r="H169" s="93">
        <v>20.506419999999999</v>
      </c>
      <c r="I169" s="93">
        <v>37.323880000000003</v>
      </c>
      <c r="J169" s="93">
        <v>675.16791999999964</v>
      </c>
      <c r="K169" s="93">
        <v>29.844100000000001</v>
      </c>
      <c r="L169" s="67"/>
      <c r="M169" s="67"/>
      <c r="N169" s="67"/>
      <c r="O169" s="67"/>
      <c r="P169" s="67"/>
      <c r="Q169" s="67"/>
      <c r="R169" s="67"/>
      <c r="S169" s="67">
        <f t="shared" si="22"/>
        <v>866.64125999999965</v>
      </c>
      <c r="T169" s="67">
        <f t="shared" si="23"/>
        <v>1556.5387399999852</v>
      </c>
      <c r="U169" s="84">
        <f t="shared" si="27"/>
        <v>0.35764625822266816</v>
      </c>
    </row>
    <row r="170" spans="1:21" s="90" customFormat="1" ht="15.45" customHeight="1" x14ac:dyDescent="0.3">
      <c r="A170" s="86" t="s">
        <v>30</v>
      </c>
      <c r="B170" s="58" t="s">
        <v>54</v>
      </c>
      <c r="C170" s="92"/>
      <c r="D170" s="58"/>
      <c r="E170" s="87"/>
      <c r="F170" s="65">
        <f>SUM(F171:F197)</f>
        <v>9525277.2193945739</v>
      </c>
      <c r="G170" s="65">
        <f>SUM(G171:G197)</f>
        <v>574380.80549999978</v>
      </c>
      <c r="H170" s="65">
        <f t="shared" ref="H170:R170" si="28">SUM(H171:H197)</f>
        <v>626552.56024999998</v>
      </c>
      <c r="I170" s="65">
        <f t="shared" si="28"/>
        <v>770693.87999585283</v>
      </c>
      <c r="J170" s="65">
        <f t="shared" si="28"/>
        <v>761688.89200000023</v>
      </c>
      <c r="K170" s="65">
        <f t="shared" si="28"/>
        <v>831947.91385845817</v>
      </c>
      <c r="L170" s="65">
        <f t="shared" si="28"/>
        <v>0</v>
      </c>
      <c r="M170" s="65">
        <f t="shared" si="28"/>
        <v>0</v>
      </c>
      <c r="N170" s="65">
        <f t="shared" si="28"/>
        <v>0</v>
      </c>
      <c r="O170" s="65">
        <f t="shared" si="28"/>
        <v>0</v>
      </c>
      <c r="P170" s="65">
        <f t="shared" si="28"/>
        <v>0</v>
      </c>
      <c r="Q170" s="65">
        <f t="shared" si="28"/>
        <v>0</v>
      </c>
      <c r="R170" s="65">
        <f t="shared" si="28"/>
        <v>0</v>
      </c>
      <c r="S170" s="64">
        <f t="shared" si="22"/>
        <v>3565264.051604311</v>
      </c>
      <c r="T170" s="64">
        <f t="shared" si="23"/>
        <v>5960013.167790263</v>
      </c>
      <c r="U170" s="76">
        <f t="shared" si="27"/>
        <v>0.37429504354424648</v>
      </c>
    </row>
    <row r="171" spans="1:21" ht="15.45" customHeight="1" x14ac:dyDescent="0.3">
      <c r="A171" s="82" t="s">
        <v>30</v>
      </c>
      <c r="B171" s="59" t="s">
        <v>33</v>
      </c>
      <c r="C171" s="91" t="s">
        <v>100</v>
      </c>
      <c r="D171" s="55" t="s">
        <v>2</v>
      </c>
      <c r="E171" s="59" t="s">
        <v>55</v>
      </c>
      <c r="F171" s="66">
        <v>320563.37500000012</v>
      </c>
      <c r="G171" s="66">
        <v>0</v>
      </c>
      <c r="H171" s="67">
        <v>0</v>
      </c>
      <c r="I171" s="67">
        <v>6552.8430000000008</v>
      </c>
      <c r="J171" s="67">
        <v>88599.967500000013</v>
      </c>
      <c r="K171" s="67">
        <v>0</v>
      </c>
      <c r="L171" s="67"/>
      <c r="M171" s="67"/>
      <c r="N171" s="67"/>
      <c r="O171" s="67"/>
      <c r="P171" s="67"/>
      <c r="Q171" s="67"/>
      <c r="R171" s="67"/>
      <c r="S171" s="67">
        <f t="shared" si="22"/>
        <v>95152.810500000021</v>
      </c>
      <c r="T171" s="67">
        <f t="shared" si="23"/>
        <v>225410.56450000009</v>
      </c>
      <c r="U171" s="84">
        <f t="shared" si="27"/>
        <v>0.29682994977202243</v>
      </c>
    </row>
    <row r="172" spans="1:21" ht="15.45" customHeight="1" x14ac:dyDescent="0.3">
      <c r="A172" s="82" t="s">
        <v>30</v>
      </c>
      <c r="B172" s="59" t="s">
        <v>33</v>
      </c>
      <c r="C172" s="91" t="s">
        <v>100</v>
      </c>
      <c r="D172" s="55" t="s">
        <v>3</v>
      </c>
      <c r="E172" s="55" t="s">
        <v>56</v>
      </c>
      <c r="F172" s="66">
        <v>27500</v>
      </c>
      <c r="G172" s="66">
        <v>0</v>
      </c>
      <c r="H172" s="67">
        <v>0</v>
      </c>
      <c r="I172" s="67">
        <v>0</v>
      </c>
      <c r="J172" s="67">
        <v>0</v>
      </c>
      <c r="K172" s="67">
        <v>12529.583000000001</v>
      </c>
      <c r="L172" s="67"/>
      <c r="M172" s="67"/>
      <c r="N172" s="67"/>
      <c r="O172" s="67"/>
      <c r="P172" s="67"/>
      <c r="Q172" s="67"/>
      <c r="R172" s="67"/>
      <c r="S172" s="67">
        <f t="shared" si="22"/>
        <v>12529.583000000001</v>
      </c>
      <c r="T172" s="67">
        <f t="shared" si="23"/>
        <v>14970.416999999999</v>
      </c>
      <c r="U172" s="84">
        <f t="shared" si="27"/>
        <v>0.4556212</v>
      </c>
    </row>
    <row r="173" spans="1:21" ht="15.45" customHeight="1" x14ac:dyDescent="0.3">
      <c r="A173" s="82" t="s">
        <v>30</v>
      </c>
      <c r="B173" s="59" t="s">
        <v>33</v>
      </c>
      <c r="C173" s="91" t="s">
        <v>100</v>
      </c>
      <c r="D173" s="55">
        <v>1551</v>
      </c>
      <c r="E173" s="55" t="s">
        <v>57</v>
      </c>
      <c r="F173" s="66">
        <v>584119.90829457401</v>
      </c>
      <c r="G173" s="66">
        <v>0</v>
      </c>
      <c r="H173" s="67">
        <v>0</v>
      </c>
      <c r="I173" s="67">
        <v>51862.231995852941</v>
      </c>
      <c r="J173" s="67">
        <v>0</v>
      </c>
      <c r="K173" s="67">
        <v>38336.608108458029</v>
      </c>
      <c r="L173" s="67"/>
      <c r="M173" s="67"/>
      <c r="N173" s="67"/>
      <c r="O173" s="67"/>
      <c r="P173" s="67"/>
      <c r="Q173" s="67"/>
      <c r="R173" s="67"/>
      <c r="S173" s="67">
        <f t="shared" si="22"/>
        <v>90198.840104310977</v>
      </c>
      <c r="T173" s="67">
        <f t="shared" si="23"/>
        <v>493921.068190263</v>
      </c>
      <c r="U173" s="84">
        <f t="shared" si="27"/>
        <v>0.15441836311941509</v>
      </c>
    </row>
    <row r="174" spans="1:21" ht="15.45" customHeight="1" x14ac:dyDescent="0.3">
      <c r="A174" s="82" t="s">
        <v>30</v>
      </c>
      <c r="B174" s="59" t="s">
        <v>33</v>
      </c>
      <c r="C174" s="91" t="s">
        <v>100</v>
      </c>
      <c r="D174" s="55">
        <v>1560</v>
      </c>
      <c r="E174" s="55" t="s">
        <v>84</v>
      </c>
      <c r="F174" s="66"/>
      <c r="G174" s="66">
        <v>1937.34475</v>
      </c>
      <c r="H174" s="67"/>
      <c r="I174" s="67"/>
      <c r="J174" s="67">
        <v>7850.7000000000007</v>
      </c>
      <c r="K174" s="67">
        <v>1691.9265</v>
      </c>
      <c r="L174" s="67"/>
      <c r="M174" s="67"/>
      <c r="N174" s="67"/>
      <c r="O174" s="67"/>
      <c r="P174" s="67"/>
      <c r="Q174" s="67"/>
      <c r="R174" s="67"/>
      <c r="S174" s="67">
        <f t="shared" ref="S174" si="29">SUM(G174:R174)</f>
        <v>11479.971250000001</v>
      </c>
      <c r="T174" s="67">
        <f t="shared" ref="T174" si="30">F174-S174</f>
        <v>-11479.971250000001</v>
      </c>
      <c r="U174" s="84"/>
    </row>
    <row r="175" spans="1:21" ht="15.45" customHeight="1" x14ac:dyDescent="0.3">
      <c r="A175" s="82" t="s">
        <v>30</v>
      </c>
      <c r="B175" s="91" t="s">
        <v>34</v>
      </c>
      <c r="C175" s="91" t="s">
        <v>100</v>
      </c>
      <c r="D175" s="55" t="s">
        <v>96</v>
      </c>
      <c r="E175" s="85" t="s">
        <v>101</v>
      </c>
      <c r="F175" s="66">
        <v>2750</v>
      </c>
      <c r="G175" s="66">
        <v>0</v>
      </c>
      <c r="H175" s="67">
        <v>0</v>
      </c>
      <c r="I175" s="67">
        <v>0</v>
      </c>
      <c r="J175" s="67">
        <v>0</v>
      </c>
      <c r="K175" s="67">
        <v>0</v>
      </c>
      <c r="L175" s="67"/>
      <c r="M175" s="67"/>
      <c r="N175" s="67"/>
      <c r="O175" s="67"/>
      <c r="P175" s="67"/>
      <c r="Q175" s="67"/>
      <c r="R175" s="67"/>
      <c r="S175" s="67">
        <f t="shared" si="22"/>
        <v>0</v>
      </c>
      <c r="T175" s="67">
        <f t="shared" si="23"/>
        <v>2750</v>
      </c>
      <c r="U175" s="84">
        <f t="shared" si="27"/>
        <v>0</v>
      </c>
    </row>
    <row r="176" spans="1:21" ht="15.45" customHeight="1" x14ac:dyDescent="0.3">
      <c r="A176" s="82" t="s">
        <v>30</v>
      </c>
      <c r="B176" s="91" t="s">
        <v>34</v>
      </c>
      <c r="C176" s="91" t="s">
        <v>100</v>
      </c>
      <c r="D176" s="55" t="s">
        <v>4</v>
      </c>
      <c r="E176" s="55" t="s">
        <v>58</v>
      </c>
      <c r="F176" s="66">
        <v>1147420.7</v>
      </c>
      <c r="G176" s="66">
        <v>94373.866250000006</v>
      </c>
      <c r="H176" s="67">
        <v>99254.43299999999</v>
      </c>
      <c r="I176" s="67">
        <v>103979.27425</v>
      </c>
      <c r="J176" s="67">
        <v>107713.69500000001</v>
      </c>
      <c r="K176" s="67">
        <v>112394.11900000001</v>
      </c>
      <c r="L176" s="67"/>
      <c r="M176" s="67"/>
      <c r="N176" s="67"/>
      <c r="O176" s="67"/>
      <c r="P176" s="67"/>
      <c r="Q176" s="67"/>
      <c r="R176" s="67"/>
      <c r="S176" s="67">
        <f t="shared" si="22"/>
        <v>517715.38750000001</v>
      </c>
      <c r="T176" s="67">
        <f t="shared" si="23"/>
        <v>629705.3125</v>
      </c>
      <c r="U176" s="84">
        <f t="shared" si="27"/>
        <v>0.45119927459910741</v>
      </c>
    </row>
    <row r="177" spans="1:21" ht="15.45" customHeight="1" x14ac:dyDescent="0.3">
      <c r="A177" s="82" t="s">
        <v>30</v>
      </c>
      <c r="B177" s="91" t="s">
        <v>34</v>
      </c>
      <c r="C177" s="91" t="s">
        <v>100</v>
      </c>
      <c r="D177" s="55" t="s">
        <v>5</v>
      </c>
      <c r="E177" s="55" t="s">
        <v>59</v>
      </c>
      <c r="F177" s="66">
        <v>1835853.525000002</v>
      </c>
      <c r="G177" s="66">
        <v>132525.2115</v>
      </c>
      <c r="H177" s="67">
        <v>139132.378</v>
      </c>
      <c r="I177" s="67">
        <v>140618.6925</v>
      </c>
      <c r="J177" s="67">
        <v>146959.05674999999</v>
      </c>
      <c r="K177" s="67">
        <v>152814.31275000001</v>
      </c>
      <c r="L177" s="67"/>
      <c r="M177" s="67"/>
      <c r="N177" s="67"/>
      <c r="O177" s="67"/>
      <c r="P177" s="67"/>
      <c r="Q177" s="67"/>
      <c r="R177" s="67"/>
      <c r="S177" s="67">
        <f t="shared" si="22"/>
        <v>712049.65150000004</v>
      </c>
      <c r="T177" s="67">
        <f t="shared" si="23"/>
        <v>1123803.8735000021</v>
      </c>
      <c r="U177" s="84">
        <f t="shared" si="27"/>
        <v>0.3878575506180425</v>
      </c>
    </row>
    <row r="178" spans="1:21" ht="15.45" customHeight="1" x14ac:dyDescent="0.3">
      <c r="A178" s="82" t="s">
        <v>30</v>
      </c>
      <c r="B178" s="91" t="s">
        <v>34</v>
      </c>
      <c r="C178" s="91" t="s">
        <v>100</v>
      </c>
      <c r="D178" s="55" t="s">
        <v>6</v>
      </c>
      <c r="E178" s="55" t="s">
        <v>60</v>
      </c>
      <c r="F178" s="66">
        <v>97784.699999999953</v>
      </c>
      <c r="G178" s="66">
        <v>6377.2000000000007</v>
      </c>
      <c r="H178" s="67">
        <v>7676.25</v>
      </c>
      <c r="I178" s="67">
        <v>7162.6000000000013</v>
      </c>
      <c r="J178" s="67">
        <v>8387.7375000000011</v>
      </c>
      <c r="K178" s="67">
        <v>12084.075000000001</v>
      </c>
      <c r="L178" s="67"/>
      <c r="M178" s="67"/>
      <c r="N178" s="67"/>
      <c r="O178" s="67"/>
      <c r="P178" s="67"/>
      <c r="Q178" s="67"/>
      <c r="R178" s="67"/>
      <c r="S178" s="67">
        <f t="shared" si="22"/>
        <v>41687.862500000003</v>
      </c>
      <c r="T178" s="67">
        <f t="shared" si="23"/>
        <v>56096.837499999951</v>
      </c>
      <c r="U178" s="84">
        <f t="shared" si="27"/>
        <v>0.42632295747698795</v>
      </c>
    </row>
    <row r="179" spans="1:21" ht="15.45" customHeight="1" x14ac:dyDescent="0.3">
      <c r="A179" s="82" t="s">
        <v>30</v>
      </c>
      <c r="B179" s="91" t="s">
        <v>34</v>
      </c>
      <c r="C179" s="91" t="s">
        <v>100</v>
      </c>
      <c r="D179" s="55" t="s">
        <v>7</v>
      </c>
      <c r="E179" s="55" t="s">
        <v>61</v>
      </c>
      <c r="F179" s="66">
        <v>243375.05</v>
      </c>
      <c r="G179" s="66">
        <v>776.32500000000005</v>
      </c>
      <c r="H179" s="67">
        <v>1547.125</v>
      </c>
      <c r="I179" s="67">
        <v>616.82500000000016</v>
      </c>
      <c r="J179" s="67">
        <v>8787.0749999999989</v>
      </c>
      <c r="K179" s="67">
        <v>49975.75</v>
      </c>
      <c r="L179" s="67"/>
      <c r="M179" s="67"/>
      <c r="N179" s="67"/>
      <c r="O179" s="67"/>
      <c r="P179" s="67"/>
      <c r="Q179" s="67"/>
      <c r="R179" s="67"/>
      <c r="S179" s="67">
        <f t="shared" si="22"/>
        <v>61703.1</v>
      </c>
      <c r="T179" s="67">
        <f t="shared" si="23"/>
        <v>181671.94999999998</v>
      </c>
      <c r="U179" s="84">
        <f t="shared" si="27"/>
        <v>0.25353091863771576</v>
      </c>
    </row>
    <row r="180" spans="1:21" ht="15.45" customHeight="1" x14ac:dyDescent="0.3">
      <c r="A180" s="82" t="s">
        <v>30</v>
      </c>
      <c r="B180" s="91" t="s">
        <v>34</v>
      </c>
      <c r="C180" s="91" t="s">
        <v>100</v>
      </c>
      <c r="D180" s="55" t="s">
        <v>8</v>
      </c>
      <c r="E180" s="55" t="s">
        <v>62</v>
      </c>
      <c r="F180" s="66">
        <v>13852.500000000029</v>
      </c>
      <c r="G180" s="66">
        <v>1434.367</v>
      </c>
      <c r="H180" s="67">
        <v>708.66050000000018</v>
      </c>
      <c r="I180" s="67">
        <v>926.65575000000035</v>
      </c>
      <c r="J180" s="67">
        <v>474.17149999999998</v>
      </c>
      <c r="K180" s="67">
        <v>178.47624999999999</v>
      </c>
      <c r="L180" s="67"/>
      <c r="M180" s="67"/>
      <c r="N180" s="67"/>
      <c r="O180" s="67"/>
      <c r="P180" s="67"/>
      <c r="Q180" s="67"/>
      <c r="R180" s="67"/>
      <c r="S180" s="67">
        <f t="shared" si="22"/>
        <v>3722.3310000000006</v>
      </c>
      <c r="T180" s="67">
        <f t="shared" si="23"/>
        <v>10130.169000000029</v>
      </c>
      <c r="U180" s="84">
        <f t="shared" si="27"/>
        <v>0.26871185706551109</v>
      </c>
    </row>
    <row r="181" spans="1:21" ht="15.45" customHeight="1" x14ac:dyDescent="0.3">
      <c r="A181" s="82" t="s">
        <v>30</v>
      </c>
      <c r="B181" s="91" t="s">
        <v>34</v>
      </c>
      <c r="C181" s="91" t="s">
        <v>100</v>
      </c>
      <c r="D181" s="55" t="s">
        <v>9</v>
      </c>
      <c r="E181" s="55" t="s">
        <v>63</v>
      </c>
      <c r="F181" s="66">
        <v>1096928.861100001</v>
      </c>
      <c r="G181" s="66">
        <v>80894.093999999983</v>
      </c>
      <c r="H181" s="67">
        <v>85299.125250000012</v>
      </c>
      <c r="I181" s="67">
        <v>86853.39800000003</v>
      </c>
      <c r="J181" s="67">
        <v>90467.527500000026</v>
      </c>
      <c r="K181" s="67">
        <v>95041.894500000039</v>
      </c>
      <c r="L181" s="67"/>
      <c r="M181" s="67"/>
      <c r="N181" s="67"/>
      <c r="O181" s="67"/>
      <c r="P181" s="67"/>
      <c r="Q181" s="67"/>
      <c r="R181" s="67"/>
      <c r="S181" s="67">
        <f t="shared" si="22"/>
        <v>438556.03925000009</v>
      </c>
      <c r="T181" s="67">
        <f t="shared" si="23"/>
        <v>658372.82185000088</v>
      </c>
      <c r="U181" s="84">
        <f t="shared" si="27"/>
        <v>0.39980353767902121</v>
      </c>
    </row>
    <row r="182" spans="1:21" ht="15.45" customHeight="1" x14ac:dyDescent="0.3">
      <c r="A182" s="82" t="s">
        <v>30</v>
      </c>
      <c r="B182" s="91" t="s">
        <v>34</v>
      </c>
      <c r="C182" s="91" t="s">
        <v>100</v>
      </c>
      <c r="D182" s="55" t="s">
        <v>10</v>
      </c>
      <c r="E182" s="55" t="s">
        <v>64</v>
      </c>
      <c r="F182" s="66">
        <v>302700.00000000017</v>
      </c>
      <c r="G182" s="66">
        <v>22948.441999999999</v>
      </c>
      <c r="H182" s="67">
        <v>23350.48775</v>
      </c>
      <c r="I182" s="67">
        <v>24130.517500000009</v>
      </c>
      <c r="J182" s="67">
        <v>23912.604999999989</v>
      </c>
      <c r="K182" s="67">
        <v>20198.9565</v>
      </c>
      <c r="L182" s="67"/>
      <c r="M182" s="67"/>
      <c r="N182" s="67"/>
      <c r="O182" s="67"/>
      <c r="P182" s="67"/>
      <c r="Q182" s="67"/>
      <c r="R182" s="67"/>
      <c r="S182" s="67">
        <f t="shared" si="22"/>
        <v>114541.00874999998</v>
      </c>
      <c r="T182" s="67">
        <f t="shared" si="23"/>
        <v>188158.9912500002</v>
      </c>
      <c r="U182" s="84">
        <f t="shared" si="27"/>
        <v>0.37839778245787881</v>
      </c>
    </row>
    <row r="183" spans="1:21" ht="15.45" customHeight="1" x14ac:dyDescent="0.3">
      <c r="A183" s="82" t="s">
        <v>30</v>
      </c>
      <c r="B183" s="91" t="s">
        <v>34</v>
      </c>
      <c r="C183" s="91" t="s">
        <v>100</v>
      </c>
      <c r="D183" s="55" t="s">
        <v>11</v>
      </c>
      <c r="E183" s="55" t="s">
        <v>65</v>
      </c>
      <c r="F183" s="66">
        <v>37493.500000000073</v>
      </c>
      <c r="G183" s="66">
        <v>2924.0639999999989</v>
      </c>
      <c r="H183" s="67">
        <v>1399.0487499999999</v>
      </c>
      <c r="I183" s="67">
        <v>657.13175000000012</v>
      </c>
      <c r="J183" s="67">
        <v>1831.7117499999999</v>
      </c>
      <c r="K183" s="67">
        <v>6347.2035000000014</v>
      </c>
      <c r="L183" s="67"/>
      <c r="M183" s="67"/>
      <c r="N183" s="67"/>
      <c r="O183" s="67"/>
      <c r="P183" s="67"/>
      <c r="Q183" s="67"/>
      <c r="R183" s="67"/>
      <c r="S183" s="67">
        <f t="shared" si="22"/>
        <v>13159.159750000001</v>
      </c>
      <c r="T183" s="67">
        <f t="shared" si="23"/>
        <v>24334.340250000074</v>
      </c>
      <c r="U183" s="84">
        <f t="shared" si="27"/>
        <v>0.35097176177203981</v>
      </c>
    </row>
    <row r="184" spans="1:21" ht="15.45" customHeight="1" x14ac:dyDescent="0.3">
      <c r="A184" s="82" t="s">
        <v>30</v>
      </c>
      <c r="B184" s="91" t="s">
        <v>34</v>
      </c>
      <c r="C184" s="91" t="s">
        <v>100</v>
      </c>
      <c r="D184" s="55" t="s">
        <v>12</v>
      </c>
      <c r="E184" s="55" t="s">
        <v>66</v>
      </c>
      <c r="F184" s="66">
        <v>19965</v>
      </c>
      <c r="G184" s="66">
        <v>1780.239</v>
      </c>
      <c r="H184" s="67">
        <v>2515.3932500000001</v>
      </c>
      <c r="I184" s="67">
        <v>3112.578</v>
      </c>
      <c r="J184" s="67">
        <v>2464.7425000000012</v>
      </c>
      <c r="K184" s="67">
        <v>1711.52325</v>
      </c>
      <c r="L184" s="67"/>
      <c r="M184" s="67"/>
      <c r="N184" s="67"/>
      <c r="O184" s="67"/>
      <c r="P184" s="67"/>
      <c r="Q184" s="67"/>
      <c r="R184" s="67"/>
      <c r="S184" s="67">
        <f t="shared" si="22"/>
        <v>11584.476000000001</v>
      </c>
      <c r="T184" s="67">
        <f t="shared" si="23"/>
        <v>8380.5239999999994</v>
      </c>
      <c r="U184" s="84">
        <f t="shared" si="27"/>
        <v>0.58023921863260708</v>
      </c>
    </row>
    <row r="185" spans="1:21" ht="15.45" customHeight="1" x14ac:dyDescent="0.3">
      <c r="A185" s="82" t="s">
        <v>30</v>
      </c>
      <c r="B185" s="91" t="s">
        <v>34</v>
      </c>
      <c r="C185" s="91" t="s">
        <v>100</v>
      </c>
      <c r="D185" s="55" t="s">
        <v>13</v>
      </c>
      <c r="E185" s="55" t="s">
        <v>67</v>
      </c>
      <c r="F185" s="66">
        <v>884930.47499999998</v>
      </c>
      <c r="G185" s="66">
        <v>96315.488499999934</v>
      </c>
      <c r="H185" s="67">
        <v>85413.55624999998</v>
      </c>
      <c r="I185" s="67">
        <v>86561.376000000091</v>
      </c>
      <c r="J185" s="67">
        <v>49994.047000000042</v>
      </c>
      <c r="K185" s="67">
        <v>57519.362999999983</v>
      </c>
      <c r="L185" s="67"/>
      <c r="M185" s="67"/>
      <c r="N185" s="67"/>
      <c r="O185" s="67"/>
      <c r="P185" s="67"/>
      <c r="Q185" s="67"/>
      <c r="R185" s="67"/>
      <c r="S185" s="67">
        <f t="shared" si="22"/>
        <v>375803.83074999996</v>
      </c>
      <c r="T185" s="67">
        <f t="shared" si="23"/>
        <v>509126.64425000001</v>
      </c>
      <c r="U185" s="84">
        <f t="shared" si="27"/>
        <v>0.42467045871597991</v>
      </c>
    </row>
    <row r="186" spans="1:21" ht="15.45" customHeight="1" x14ac:dyDescent="0.3">
      <c r="A186" s="82" t="s">
        <v>30</v>
      </c>
      <c r="B186" s="91" t="s">
        <v>34</v>
      </c>
      <c r="C186" s="91" t="s">
        <v>100</v>
      </c>
      <c r="D186" s="55" t="s">
        <v>14</v>
      </c>
      <c r="E186" s="55" t="s">
        <v>68</v>
      </c>
      <c r="F186" s="66">
        <v>909773.24999999779</v>
      </c>
      <c r="G186" s="66">
        <v>55183.974750000001</v>
      </c>
      <c r="H186" s="67">
        <v>72353.782500000016</v>
      </c>
      <c r="I186" s="67">
        <v>80649.623750000028</v>
      </c>
      <c r="J186" s="67">
        <v>105199.5705</v>
      </c>
      <c r="K186" s="67">
        <v>86646.428750000006</v>
      </c>
      <c r="L186" s="67"/>
      <c r="M186" s="67"/>
      <c r="N186" s="67"/>
      <c r="O186" s="67"/>
      <c r="P186" s="67"/>
      <c r="Q186" s="67"/>
      <c r="R186" s="67"/>
      <c r="S186" s="67">
        <f t="shared" si="22"/>
        <v>400033.3802500001</v>
      </c>
      <c r="T186" s="67">
        <f t="shared" si="23"/>
        <v>509739.86974999768</v>
      </c>
      <c r="U186" s="84">
        <f t="shared" si="27"/>
        <v>0.43970668542958485</v>
      </c>
    </row>
    <row r="187" spans="1:21" ht="15.45" customHeight="1" x14ac:dyDescent="0.3">
      <c r="A187" s="82" t="s">
        <v>30</v>
      </c>
      <c r="B187" s="91" t="s">
        <v>34</v>
      </c>
      <c r="C187" s="91" t="s">
        <v>100</v>
      </c>
      <c r="D187" s="55" t="s">
        <v>15</v>
      </c>
      <c r="E187" s="55" t="s">
        <v>69</v>
      </c>
      <c r="F187" s="66">
        <v>252725.00000000009</v>
      </c>
      <c r="G187" s="66">
        <v>5274.8382500000016</v>
      </c>
      <c r="H187" s="67">
        <v>11033.137500000001</v>
      </c>
      <c r="I187" s="67">
        <v>17388.084999999988</v>
      </c>
      <c r="J187" s="67">
        <v>17243.446000000011</v>
      </c>
      <c r="K187" s="67">
        <v>40153.011250000003</v>
      </c>
      <c r="L187" s="67"/>
      <c r="M187" s="67"/>
      <c r="N187" s="67"/>
      <c r="O187" s="67"/>
      <c r="P187" s="67"/>
      <c r="Q187" s="67"/>
      <c r="R187" s="67"/>
      <c r="S187" s="67">
        <f t="shared" si="22"/>
        <v>91092.518000000011</v>
      </c>
      <c r="T187" s="67">
        <f t="shared" si="23"/>
        <v>161632.48200000008</v>
      </c>
      <c r="U187" s="84">
        <f t="shared" si="27"/>
        <v>0.36044126224156686</v>
      </c>
    </row>
    <row r="188" spans="1:21" ht="15.45" customHeight="1" x14ac:dyDescent="0.3">
      <c r="A188" s="82" t="s">
        <v>30</v>
      </c>
      <c r="B188" s="91" t="s">
        <v>34</v>
      </c>
      <c r="C188" s="91" t="s">
        <v>100</v>
      </c>
      <c r="D188" s="55" t="s">
        <v>16</v>
      </c>
      <c r="E188" s="55" t="s">
        <v>70</v>
      </c>
      <c r="F188" s="66">
        <v>179109.42499999999</v>
      </c>
      <c r="G188" s="66">
        <v>11800.254250000011</v>
      </c>
      <c r="H188" s="67">
        <v>10403.525</v>
      </c>
      <c r="I188" s="67">
        <v>14577.7065</v>
      </c>
      <c r="J188" s="67">
        <v>8866.2720000000027</v>
      </c>
      <c r="K188" s="67">
        <v>12794.147499999999</v>
      </c>
      <c r="L188" s="67"/>
      <c r="M188" s="67"/>
      <c r="N188" s="67"/>
      <c r="O188" s="67"/>
      <c r="P188" s="67"/>
      <c r="Q188" s="67"/>
      <c r="R188" s="67"/>
      <c r="S188" s="67">
        <f t="shared" si="22"/>
        <v>58441.905250000011</v>
      </c>
      <c r="T188" s="67">
        <f t="shared" si="23"/>
        <v>120667.51974999998</v>
      </c>
      <c r="U188" s="84">
        <f t="shared" si="27"/>
        <v>0.32629162451948029</v>
      </c>
    </row>
    <row r="189" spans="1:21" ht="15.45" customHeight="1" x14ac:dyDescent="0.3">
      <c r="A189" s="82" t="s">
        <v>30</v>
      </c>
      <c r="B189" s="91" t="s">
        <v>34</v>
      </c>
      <c r="C189" s="91" t="s">
        <v>100</v>
      </c>
      <c r="D189" s="55" t="s">
        <v>17</v>
      </c>
      <c r="E189" s="55" t="s">
        <v>71</v>
      </c>
      <c r="F189" s="66">
        <v>634861.74999999919</v>
      </c>
      <c r="G189" s="66">
        <v>25506.591</v>
      </c>
      <c r="H189" s="67">
        <v>29570.898500000021</v>
      </c>
      <c r="I189" s="67">
        <v>102330.10775</v>
      </c>
      <c r="J189" s="67">
        <v>35119.881000000023</v>
      </c>
      <c r="K189" s="67">
        <v>44010.53800000003</v>
      </c>
      <c r="L189" s="67"/>
      <c r="M189" s="67"/>
      <c r="N189" s="67"/>
      <c r="O189" s="67"/>
      <c r="P189" s="67"/>
      <c r="Q189" s="67"/>
      <c r="R189" s="67"/>
      <c r="S189" s="67">
        <f t="shared" si="22"/>
        <v>236538.01625000007</v>
      </c>
      <c r="T189" s="67">
        <f t="shared" si="23"/>
        <v>398323.73374999908</v>
      </c>
      <c r="U189" s="84">
        <f t="shared" si="27"/>
        <v>0.37258193023914321</v>
      </c>
    </row>
    <row r="190" spans="1:21" ht="15.45" customHeight="1" x14ac:dyDescent="0.3">
      <c r="A190" s="82" t="s">
        <v>30</v>
      </c>
      <c r="B190" s="91" t="s">
        <v>34</v>
      </c>
      <c r="C190" s="91" t="s">
        <v>100</v>
      </c>
      <c r="D190" s="55" t="s">
        <v>18</v>
      </c>
      <c r="E190" s="55" t="s">
        <v>72</v>
      </c>
      <c r="F190" s="66">
        <v>34669.749999999993</v>
      </c>
      <c r="G190" s="66">
        <v>2722.6354999999999</v>
      </c>
      <c r="H190" s="67">
        <v>1670.9847500000001</v>
      </c>
      <c r="I190" s="67">
        <v>1721.0305000000001</v>
      </c>
      <c r="J190" s="67">
        <v>1572.15975</v>
      </c>
      <c r="K190" s="67">
        <v>5237.2680000000018</v>
      </c>
      <c r="L190" s="67"/>
      <c r="M190" s="67"/>
      <c r="N190" s="67"/>
      <c r="O190" s="67"/>
      <c r="P190" s="67"/>
      <c r="Q190" s="67"/>
      <c r="R190" s="67"/>
      <c r="S190" s="67">
        <f t="shared" si="22"/>
        <v>12924.078500000001</v>
      </c>
      <c r="T190" s="67">
        <f t="shared" si="23"/>
        <v>21745.671499999989</v>
      </c>
      <c r="U190" s="84">
        <f t="shared" si="27"/>
        <v>0.37277680110182521</v>
      </c>
    </row>
    <row r="191" spans="1:21" ht="15.45" customHeight="1" x14ac:dyDescent="0.3">
      <c r="A191" s="82" t="s">
        <v>30</v>
      </c>
      <c r="B191" s="91" t="s">
        <v>34</v>
      </c>
      <c r="C191" s="91" t="s">
        <v>100</v>
      </c>
      <c r="D191" s="55" t="s">
        <v>19</v>
      </c>
      <c r="E191" s="55" t="s">
        <v>73</v>
      </c>
      <c r="F191" s="66">
        <v>479091.24999999878</v>
      </c>
      <c r="G191" s="66">
        <v>13198.13025</v>
      </c>
      <c r="H191" s="67">
        <v>16377.15</v>
      </c>
      <c r="I191" s="67">
        <v>18375.408749999999</v>
      </c>
      <c r="J191" s="67">
        <v>23700.731500000009</v>
      </c>
      <c r="K191" s="67">
        <v>48175.21724999998</v>
      </c>
      <c r="L191" s="67"/>
      <c r="M191" s="67"/>
      <c r="N191" s="67"/>
      <c r="O191" s="67"/>
      <c r="P191" s="67"/>
      <c r="Q191" s="67"/>
      <c r="R191" s="67"/>
      <c r="S191" s="67">
        <f t="shared" si="22"/>
        <v>119826.63774999999</v>
      </c>
      <c r="T191" s="67">
        <f t="shared" si="23"/>
        <v>359264.61224999878</v>
      </c>
      <c r="U191" s="84">
        <f t="shared" si="27"/>
        <v>0.25011234863922122</v>
      </c>
    </row>
    <row r="192" spans="1:21" ht="15.45" customHeight="1" x14ac:dyDescent="0.3">
      <c r="A192" s="82" t="s">
        <v>30</v>
      </c>
      <c r="B192" s="91" t="s">
        <v>34</v>
      </c>
      <c r="C192" s="91" t="s">
        <v>100</v>
      </c>
      <c r="D192" s="55" t="s">
        <v>20</v>
      </c>
      <c r="E192" s="55" t="s">
        <v>74</v>
      </c>
      <c r="F192" s="66">
        <v>52249.999999999993</v>
      </c>
      <c r="G192" s="66">
        <v>5436.7142500000009</v>
      </c>
      <c r="H192" s="67">
        <v>3404.9427500000011</v>
      </c>
      <c r="I192" s="67">
        <v>592.5920000000001</v>
      </c>
      <c r="J192" s="67">
        <v>420.7170000000001</v>
      </c>
      <c r="K192" s="67">
        <v>1231.626</v>
      </c>
      <c r="L192" s="67"/>
      <c r="M192" s="67"/>
      <c r="N192" s="67"/>
      <c r="O192" s="67"/>
      <c r="P192" s="67"/>
      <c r="Q192" s="67"/>
      <c r="R192" s="67"/>
      <c r="S192" s="67">
        <f t="shared" si="22"/>
        <v>11086.592000000004</v>
      </c>
      <c r="T192" s="67">
        <f t="shared" si="23"/>
        <v>41163.407999999989</v>
      </c>
      <c r="U192" s="84">
        <f t="shared" si="27"/>
        <v>0.21218357894736853</v>
      </c>
    </row>
    <row r="193" spans="1:21" ht="15.45" customHeight="1" x14ac:dyDescent="0.3">
      <c r="A193" s="82" t="s">
        <v>30</v>
      </c>
      <c r="B193" s="91" t="s">
        <v>34</v>
      </c>
      <c r="C193" s="91" t="s">
        <v>100</v>
      </c>
      <c r="D193" s="55" t="s">
        <v>21</v>
      </c>
      <c r="E193" s="55" t="s">
        <v>75</v>
      </c>
      <c r="F193" s="66">
        <v>26400</v>
      </c>
      <c r="G193" s="66">
        <v>119.35</v>
      </c>
      <c r="H193" s="67">
        <v>3723.8602500000002</v>
      </c>
      <c r="I193" s="67">
        <v>1239.5817500000001</v>
      </c>
      <c r="J193" s="67">
        <v>11891.096250000001</v>
      </c>
      <c r="K193" s="67">
        <v>8193.0640000000021</v>
      </c>
      <c r="L193" s="67"/>
      <c r="M193" s="67"/>
      <c r="N193" s="67"/>
      <c r="O193" s="67"/>
      <c r="P193" s="67"/>
      <c r="Q193" s="67"/>
      <c r="R193" s="67"/>
      <c r="S193" s="67">
        <f t="shared" si="22"/>
        <v>25166.952250000002</v>
      </c>
      <c r="T193" s="67">
        <f t="shared" si="23"/>
        <v>1233.0477499999979</v>
      </c>
      <c r="U193" s="84">
        <f t="shared" si="27"/>
        <v>0.95329364583333343</v>
      </c>
    </row>
    <row r="194" spans="1:21" ht="15.45" customHeight="1" x14ac:dyDescent="0.3">
      <c r="A194" s="82" t="s">
        <v>30</v>
      </c>
      <c r="B194" s="91" t="s">
        <v>34</v>
      </c>
      <c r="C194" s="91" t="s">
        <v>100</v>
      </c>
      <c r="D194" s="55" t="s">
        <v>22</v>
      </c>
      <c r="E194" s="55" t="s">
        <v>76</v>
      </c>
      <c r="F194" s="66">
        <v>66846.750000000233</v>
      </c>
      <c r="G194" s="66">
        <v>912.90100000000007</v>
      </c>
      <c r="H194" s="67">
        <v>18145.032749999998</v>
      </c>
      <c r="I194" s="67">
        <v>4185.638750000001</v>
      </c>
      <c r="J194" s="67">
        <v>1965.8795</v>
      </c>
      <c r="K194" s="67">
        <v>10611.6265</v>
      </c>
      <c r="L194" s="67"/>
      <c r="M194" s="67"/>
      <c r="N194" s="67"/>
      <c r="O194" s="67"/>
      <c r="P194" s="67"/>
      <c r="Q194" s="67"/>
      <c r="R194" s="67"/>
      <c r="S194" s="67">
        <f t="shared" si="22"/>
        <v>35821.078500000003</v>
      </c>
      <c r="T194" s="67">
        <f t="shared" si="23"/>
        <v>31025.67150000023</v>
      </c>
      <c r="U194" s="84">
        <f t="shared" si="27"/>
        <v>0.53586866227602503</v>
      </c>
    </row>
    <row r="195" spans="1:21" ht="15.45" customHeight="1" x14ac:dyDescent="0.3">
      <c r="A195" s="82" t="s">
        <v>30</v>
      </c>
      <c r="B195" s="91" t="s">
        <v>34</v>
      </c>
      <c r="C195" s="91" t="s">
        <v>100</v>
      </c>
      <c r="D195" s="55" t="s">
        <v>23</v>
      </c>
      <c r="E195" s="55" t="s">
        <v>77</v>
      </c>
      <c r="F195" s="66">
        <v>9990.7499999999964</v>
      </c>
      <c r="G195" s="66">
        <v>172.66524999999999</v>
      </c>
      <c r="H195" s="67">
        <v>211.1765</v>
      </c>
      <c r="I195" s="67">
        <v>133.1275</v>
      </c>
      <c r="J195" s="67">
        <v>185.33625000000009</v>
      </c>
      <c r="K195" s="67">
        <v>174.625</v>
      </c>
      <c r="L195" s="67"/>
      <c r="M195" s="67"/>
      <c r="N195" s="67"/>
      <c r="O195" s="67"/>
      <c r="P195" s="67"/>
      <c r="Q195" s="67"/>
      <c r="R195" s="67"/>
      <c r="S195" s="67">
        <f t="shared" si="22"/>
        <v>876.93050000000005</v>
      </c>
      <c r="T195" s="67">
        <f t="shared" si="23"/>
        <v>9113.819499999996</v>
      </c>
      <c r="U195" s="84">
        <f t="shared" si="27"/>
        <v>8.7774241173085146E-2</v>
      </c>
    </row>
    <row r="196" spans="1:21" ht="15.45" customHeight="1" x14ac:dyDescent="0.3">
      <c r="A196" s="82" t="s">
        <v>30</v>
      </c>
      <c r="B196" s="91" t="s">
        <v>34</v>
      </c>
      <c r="C196" s="91" t="s">
        <v>100</v>
      </c>
      <c r="D196" s="55" t="s">
        <v>24</v>
      </c>
      <c r="E196" s="55" t="s">
        <v>78</v>
      </c>
      <c r="F196" s="66">
        <v>244722.45000000039</v>
      </c>
      <c r="G196" s="66">
        <v>10926.55875</v>
      </c>
      <c r="H196" s="67">
        <v>13195.751249999999</v>
      </c>
      <c r="I196" s="67">
        <v>16196.36974999998</v>
      </c>
      <c r="J196" s="67">
        <v>12619.848249999999</v>
      </c>
      <c r="K196" s="67">
        <v>13680.410749999999</v>
      </c>
      <c r="L196" s="67"/>
      <c r="M196" s="67"/>
      <c r="N196" s="67"/>
      <c r="O196" s="67"/>
      <c r="P196" s="67"/>
      <c r="Q196" s="67"/>
      <c r="R196" s="67"/>
      <c r="S196" s="67">
        <f t="shared" si="22"/>
        <v>66618.938749999972</v>
      </c>
      <c r="T196" s="67">
        <f t="shared" si="23"/>
        <v>178103.51125000042</v>
      </c>
      <c r="U196" s="84">
        <f t="shared" si="27"/>
        <v>0.27222242483270276</v>
      </c>
    </row>
    <row r="197" spans="1:21" ht="15.45" customHeight="1" x14ac:dyDescent="0.3">
      <c r="A197" s="82" t="s">
        <v>30</v>
      </c>
      <c r="B197" s="91" t="s">
        <v>34</v>
      </c>
      <c r="C197" s="91" t="s">
        <v>100</v>
      </c>
      <c r="D197" s="55" t="s">
        <v>25</v>
      </c>
      <c r="E197" s="55" t="s">
        <v>79</v>
      </c>
      <c r="F197" s="66">
        <v>19599.249999999931</v>
      </c>
      <c r="G197" s="66">
        <v>839.55025000000012</v>
      </c>
      <c r="H197" s="67">
        <v>165.86075</v>
      </c>
      <c r="I197" s="67">
        <v>270.48424999999997</v>
      </c>
      <c r="J197" s="67">
        <v>5460.9170000000013</v>
      </c>
      <c r="K197" s="67">
        <v>216.15950000000001</v>
      </c>
      <c r="L197" s="67"/>
      <c r="M197" s="67"/>
      <c r="N197" s="67"/>
      <c r="O197" s="67"/>
      <c r="P197" s="67"/>
      <c r="Q197" s="67"/>
      <c r="R197" s="67"/>
      <c r="S197" s="67">
        <f t="shared" si="22"/>
        <v>6952.9717500000006</v>
      </c>
      <c r="T197" s="67">
        <f t="shared" si="23"/>
        <v>12646.27824999993</v>
      </c>
      <c r="U197" s="84">
        <f t="shared" si="27"/>
        <v>0.35475703151906451</v>
      </c>
    </row>
    <row r="198" spans="1:21" s="90" customFormat="1" ht="15.45" customHeight="1" x14ac:dyDescent="0.3">
      <c r="A198" s="86" t="s">
        <v>31</v>
      </c>
      <c r="B198" s="58" t="s">
        <v>54</v>
      </c>
      <c r="C198" s="92"/>
      <c r="D198" s="58"/>
      <c r="E198" s="87"/>
      <c r="F198" s="65">
        <f>SUM(F199:F225)</f>
        <v>9434515.3350571245</v>
      </c>
      <c r="G198" s="65">
        <f>SUM(G199:G225)</f>
        <v>556221.80291999993</v>
      </c>
      <c r="H198" s="65">
        <f t="shared" ref="H198:R198" si="31">SUM(H199:H225)</f>
        <v>610578.22158000001</v>
      </c>
      <c r="I198" s="65">
        <f t="shared" si="31"/>
        <v>764668.21605841408</v>
      </c>
      <c r="J198" s="65">
        <f t="shared" si="31"/>
        <v>742783.49832000001</v>
      </c>
      <c r="K198" s="65">
        <f t="shared" si="31"/>
        <v>824281.93532200297</v>
      </c>
      <c r="L198" s="65">
        <f t="shared" si="31"/>
        <v>0</v>
      </c>
      <c r="M198" s="65">
        <f t="shared" si="31"/>
        <v>0</v>
      </c>
      <c r="N198" s="65">
        <f t="shared" si="31"/>
        <v>0</v>
      </c>
      <c r="O198" s="65">
        <f t="shared" si="31"/>
        <v>0</v>
      </c>
      <c r="P198" s="65">
        <f t="shared" si="31"/>
        <v>0</v>
      </c>
      <c r="Q198" s="65">
        <f t="shared" si="31"/>
        <v>0</v>
      </c>
      <c r="R198" s="65">
        <f t="shared" si="31"/>
        <v>0</v>
      </c>
      <c r="S198" s="88">
        <f t="shared" si="22"/>
        <v>3498533.674200417</v>
      </c>
      <c r="T198" s="88">
        <f t="shared" si="23"/>
        <v>5935981.660856707</v>
      </c>
      <c r="U198" s="89">
        <f t="shared" si="27"/>
        <v>0.37082282978548298</v>
      </c>
    </row>
    <row r="199" spans="1:21" ht="15.45" customHeight="1" x14ac:dyDescent="0.3">
      <c r="A199" s="82" t="s">
        <v>31</v>
      </c>
      <c r="B199" s="59" t="s">
        <v>33</v>
      </c>
      <c r="C199" s="91" t="s">
        <v>100</v>
      </c>
      <c r="D199" s="55" t="s">
        <v>2</v>
      </c>
      <c r="E199" s="59" t="s">
        <v>55</v>
      </c>
      <c r="F199" s="66">
        <v>319397.68999999989</v>
      </c>
      <c r="G199" s="66">
        <v>0</v>
      </c>
      <c r="H199" s="67">
        <v>0</v>
      </c>
      <c r="I199" s="67">
        <v>6529.0144800000007</v>
      </c>
      <c r="J199" s="67">
        <v>88277.785799999983</v>
      </c>
      <c r="K199" s="67">
        <v>0</v>
      </c>
      <c r="L199" s="67"/>
      <c r="M199" s="67"/>
      <c r="N199" s="67"/>
      <c r="O199" s="67"/>
      <c r="P199" s="67"/>
      <c r="Q199" s="67"/>
      <c r="R199" s="67"/>
      <c r="S199" s="67">
        <f t="shared" si="22"/>
        <v>94806.800279999981</v>
      </c>
      <c r="T199" s="67">
        <f t="shared" si="23"/>
        <v>224590.88971999992</v>
      </c>
      <c r="U199" s="84">
        <f t="shared" si="27"/>
        <v>0.29682994977202248</v>
      </c>
    </row>
    <row r="200" spans="1:21" ht="15.45" customHeight="1" x14ac:dyDescent="0.3">
      <c r="A200" s="82" t="s">
        <v>31</v>
      </c>
      <c r="B200" s="59" t="s">
        <v>33</v>
      </c>
      <c r="C200" s="91" t="s">
        <v>100</v>
      </c>
      <c r="D200" s="55" t="s">
        <v>3</v>
      </c>
      <c r="E200" s="55" t="s">
        <v>56</v>
      </c>
      <c r="F200" s="66">
        <v>27399.999999999989</v>
      </c>
      <c r="G200" s="66">
        <v>0</v>
      </c>
      <c r="H200" s="67">
        <v>0</v>
      </c>
      <c r="I200" s="67">
        <v>0</v>
      </c>
      <c r="J200" s="67">
        <v>0</v>
      </c>
      <c r="K200" s="67">
        <v>12484.02088</v>
      </c>
      <c r="L200" s="67"/>
      <c r="M200" s="67"/>
      <c r="N200" s="67"/>
      <c r="O200" s="67"/>
      <c r="P200" s="67"/>
      <c r="Q200" s="67"/>
      <c r="R200" s="67"/>
      <c r="S200" s="67">
        <f t="shared" si="22"/>
        <v>12484.02088</v>
      </c>
      <c r="T200" s="67">
        <f t="shared" si="23"/>
        <v>14915.979119999989</v>
      </c>
      <c r="U200" s="84">
        <f t="shared" si="27"/>
        <v>0.45562120000000017</v>
      </c>
    </row>
    <row r="201" spans="1:21" ht="15.45" customHeight="1" x14ac:dyDescent="0.3">
      <c r="A201" s="82" t="s">
        <v>31</v>
      </c>
      <c r="B201" s="59" t="s">
        <v>33</v>
      </c>
      <c r="C201" s="91" t="s">
        <v>100</v>
      </c>
      <c r="D201" s="55">
        <v>1551</v>
      </c>
      <c r="E201" s="55" t="s">
        <v>57</v>
      </c>
      <c r="F201" s="66">
        <v>760400.77636112401</v>
      </c>
      <c r="G201" s="66">
        <v>0</v>
      </c>
      <c r="H201" s="67">
        <v>0</v>
      </c>
      <c r="I201" s="67">
        <v>67513.674698414034</v>
      </c>
      <c r="J201" s="67">
        <v>0</v>
      </c>
      <c r="K201" s="67">
        <v>49906.168502003173</v>
      </c>
      <c r="L201" s="67"/>
      <c r="M201" s="67"/>
      <c r="N201" s="67"/>
      <c r="O201" s="67"/>
      <c r="P201" s="67"/>
      <c r="Q201" s="67"/>
      <c r="R201" s="67"/>
      <c r="S201" s="67">
        <f t="shared" si="22"/>
        <v>117419.84320041721</v>
      </c>
      <c r="T201" s="67">
        <f t="shared" si="23"/>
        <v>642980.93316070677</v>
      </c>
      <c r="U201" s="84">
        <f t="shared" si="27"/>
        <v>0.15441836311941512</v>
      </c>
    </row>
    <row r="202" spans="1:21" ht="15.45" customHeight="1" x14ac:dyDescent="0.3">
      <c r="A202" s="82" t="s">
        <v>31</v>
      </c>
      <c r="B202" s="59" t="s">
        <v>33</v>
      </c>
      <c r="C202" s="91" t="s">
        <v>100</v>
      </c>
      <c r="D202" s="55">
        <v>1560</v>
      </c>
      <c r="E202" s="55" t="s">
        <v>84</v>
      </c>
      <c r="F202" s="66"/>
      <c r="G202" s="66">
        <v>1930.2998600000001</v>
      </c>
      <c r="H202" s="67"/>
      <c r="I202" s="67"/>
      <c r="J202" s="67">
        <v>7822.152000000001</v>
      </c>
      <c r="K202" s="67">
        <v>1685.77404</v>
      </c>
      <c r="L202" s="67"/>
      <c r="M202" s="67"/>
      <c r="N202" s="67"/>
      <c r="O202" s="67"/>
      <c r="P202" s="67"/>
      <c r="Q202" s="67"/>
      <c r="R202" s="67"/>
      <c r="S202" s="67">
        <f t="shared" ref="S202" si="32">SUM(G202:R202)</f>
        <v>11438.225900000001</v>
      </c>
      <c r="T202" s="67">
        <f t="shared" ref="T202" si="33">F202-S202</f>
        <v>-11438.225900000001</v>
      </c>
      <c r="U202" s="84"/>
    </row>
    <row r="203" spans="1:21" ht="15.45" customHeight="1" x14ac:dyDescent="0.3">
      <c r="A203" s="82" t="s">
        <v>31</v>
      </c>
      <c r="B203" s="91" t="s">
        <v>34</v>
      </c>
      <c r="C203" s="91" t="s">
        <v>100</v>
      </c>
      <c r="D203" s="55" t="s">
        <v>96</v>
      </c>
      <c r="E203" s="85" t="s">
        <v>101</v>
      </c>
      <c r="F203" s="66">
        <v>2740</v>
      </c>
      <c r="G203" s="66">
        <v>0</v>
      </c>
      <c r="H203" s="67">
        <v>0</v>
      </c>
      <c r="I203" s="67">
        <v>0</v>
      </c>
      <c r="J203" s="67">
        <v>0</v>
      </c>
      <c r="K203" s="67">
        <v>0</v>
      </c>
      <c r="L203" s="67"/>
      <c r="M203" s="67"/>
      <c r="N203" s="67"/>
      <c r="O203" s="67"/>
      <c r="P203" s="67"/>
      <c r="Q203" s="67"/>
      <c r="R203" s="67"/>
      <c r="S203" s="67">
        <f t="shared" si="22"/>
        <v>0</v>
      </c>
      <c r="T203" s="67">
        <f t="shared" si="23"/>
        <v>2740</v>
      </c>
      <c r="U203" s="84">
        <f t="shared" si="27"/>
        <v>0</v>
      </c>
    </row>
    <row r="204" spans="1:21" ht="15.45" customHeight="1" x14ac:dyDescent="0.3">
      <c r="A204" s="82" t="s">
        <v>31</v>
      </c>
      <c r="B204" s="91" t="s">
        <v>34</v>
      </c>
      <c r="C204" s="91" t="s">
        <v>100</v>
      </c>
      <c r="D204" s="55" t="s">
        <v>4</v>
      </c>
      <c r="E204" s="55" t="s">
        <v>58</v>
      </c>
      <c r="F204" s="66">
        <v>1091240.071999999</v>
      </c>
      <c r="G204" s="66">
        <v>89725.922380000018</v>
      </c>
      <c r="H204" s="67">
        <v>94276.834960000022</v>
      </c>
      <c r="I204" s="67">
        <v>98548.75526000002</v>
      </c>
      <c r="J204" s="67">
        <v>102639.89584</v>
      </c>
      <c r="K204" s="67">
        <v>106929.19048</v>
      </c>
      <c r="L204" s="67"/>
      <c r="M204" s="67"/>
      <c r="N204" s="67"/>
      <c r="O204" s="67"/>
      <c r="P204" s="67"/>
      <c r="Q204" s="67"/>
      <c r="R204" s="67"/>
      <c r="S204" s="67">
        <f t="shared" si="22"/>
        <v>492120.59892000008</v>
      </c>
      <c r="T204" s="67">
        <f t="shared" si="23"/>
        <v>599119.47307999898</v>
      </c>
      <c r="U204" s="84">
        <f t="shared" si="27"/>
        <v>0.45097372388282359</v>
      </c>
    </row>
    <row r="205" spans="1:21" ht="15.45" customHeight="1" x14ac:dyDescent="0.3">
      <c r="A205" s="82" t="s">
        <v>31</v>
      </c>
      <c r="B205" s="91" t="s">
        <v>34</v>
      </c>
      <c r="C205" s="91" t="s">
        <v>100</v>
      </c>
      <c r="D205" s="55" t="s">
        <v>5</v>
      </c>
      <c r="E205" s="55" t="s">
        <v>59</v>
      </c>
      <c r="F205" s="66">
        <v>1829177.6939999999</v>
      </c>
      <c r="G205" s="66">
        <v>132043.30163999999</v>
      </c>
      <c r="H205" s="67">
        <v>138626.44208000001</v>
      </c>
      <c r="I205" s="67">
        <v>140107.3518</v>
      </c>
      <c r="J205" s="67">
        <v>146424.66018000001</v>
      </c>
      <c r="K205" s="67">
        <v>152258.62434000001</v>
      </c>
      <c r="L205" s="67"/>
      <c r="M205" s="67"/>
      <c r="N205" s="67"/>
      <c r="O205" s="67"/>
      <c r="P205" s="67"/>
      <c r="Q205" s="67"/>
      <c r="R205" s="67"/>
      <c r="S205" s="67">
        <f t="shared" si="22"/>
        <v>709460.38004000008</v>
      </c>
      <c r="T205" s="67">
        <f t="shared" si="23"/>
        <v>1119717.3139599999</v>
      </c>
      <c r="U205" s="84">
        <f t="shared" si="27"/>
        <v>0.38785755061804295</v>
      </c>
    </row>
    <row r="206" spans="1:21" ht="15.45" customHeight="1" x14ac:dyDescent="0.3">
      <c r="A206" s="82" t="s">
        <v>31</v>
      </c>
      <c r="B206" s="91" t="s">
        <v>34</v>
      </c>
      <c r="C206" s="91" t="s">
        <v>100</v>
      </c>
      <c r="D206" s="55" t="s">
        <v>6</v>
      </c>
      <c r="E206" s="55" t="s">
        <v>60</v>
      </c>
      <c r="F206" s="66">
        <v>91289.127999999982</v>
      </c>
      <c r="G206" s="66">
        <v>6307.4800000000014</v>
      </c>
      <c r="H206" s="67">
        <v>7570.6200000000008</v>
      </c>
      <c r="I206" s="67">
        <v>6983.7120000000014</v>
      </c>
      <c r="J206" s="67">
        <v>8161.5010000000002</v>
      </c>
      <c r="K206" s="67">
        <v>11637.602000000001</v>
      </c>
      <c r="L206" s="67"/>
      <c r="M206" s="67"/>
      <c r="N206" s="67"/>
      <c r="O206" s="67"/>
      <c r="P206" s="67"/>
      <c r="Q206" s="67"/>
      <c r="R206" s="67"/>
      <c r="S206" s="67">
        <f t="shared" si="22"/>
        <v>40660.915000000008</v>
      </c>
      <c r="T206" s="67">
        <f t="shared" si="23"/>
        <v>50628.212999999974</v>
      </c>
      <c r="U206" s="84">
        <f t="shared" si="27"/>
        <v>0.44540807750951478</v>
      </c>
    </row>
    <row r="207" spans="1:21" ht="15.45" customHeight="1" x14ac:dyDescent="0.3">
      <c r="A207" s="82" t="s">
        <v>31</v>
      </c>
      <c r="B207" s="91" t="s">
        <v>34</v>
      </c>
      <c r="C207" s="91" t="s">
        <v>100</v>
      </c>
      <c r="D207" s="55" t="s">
        <v>7</v>
      </c>
      <c r="E207" s="55" t="s">
        <v>61</v>
      </c>
      <c r="F207" s="66">
        <v>240895.86800000019</v>
      </c>
      <c r="G207" s="66">
        <v>773.50200000000007</v>
      </c>
      <c r="H207" s="67">
        <v>1461.79</v>
      </c>
      <c r="I207" s="67">
        <v>614.58200000000011</v>
      </c>
      <c r="J207" s="67">
        <v>8755.1219999999994</v>
      </c>
      <c r="K207" s="67">
        <v>49794.02</v>
      </c>
      <c r="L207" s="67"/>
      <c r="M207" s="67"/>
      <c r="N207" s="67"/>
      <c r="O207" s="67"/>
      <c r="P207" s="67"/>
      <c r="Q207" s="67"/>
      <c r="R207" s="67"/>
      <c r="S207" s="67">
        <f t="shared" si="22"/>
        <v>61399.015999999996</v>
      </c>
      <c r="T207" s="67">
        <f t="shared" si="23"/>
        <v>179496.85200000019</v>
      </c>
      <c r="U207" s="84">
        <f t="shared" si="27"/>
        <v>0.25487782961889555</v>
      </c>
    </row>
    <row r="208" spans="1:21" ht="15.45" customHeight="1" x14ac:dyDescent="0.3">
      <c r="A208" s="82" t="s">
        <v>31</v>
      </c>
      <c r="B208" s="91" t="s">
        <v>34</v>
      </c>
      <c r="C208" s="91" t="s">
        <v>100</v>
      </c>
      <c r="D208" s="55" t="s">
        <v>8</v>
      </c>
      <c r="E208" s="55" t="s">
        <v>62</v>
      </c>
      <c r="F208" s="66">
        <v>13343.80000000005</v>
      </c>
      <c r="G208" s="66">
        <v>1341.4711199999999</v>
      </c>
      <c r="H208" s="67">
        <v>699.19868000000019</v>
      </c>
      <c r="I208" s="67">
        <v>908.83882000000006</v>
      </c>
      <c r="J208" s="67">
        <v>472.44724000000008</v>
      </c>
      <c r="K208" s="67">
        <v>161.02158</v>
      </c>
      <c r="L208" s="67"/>
      <c r="M208" s="67"/>
      <c r="N208" s="67"/>
      <c r="O208" s="67"/>
      <c r="P208" s="67"/>
      <c r="Q208" s="67"/>
      <c r="R208" s="67"/>
      <c r="S208" s="67">
        <f t="shared" ref="S208:S253" si="34">SUM(G208:R208)</f>
        <v>3582.9774400000001</v>
      </c>
      <c r="T208" s="67">
        <f t="shared" ref="T208:T253" si="35">F208-S208</f>
        <v>9760.8225600000496</v>
      </c>
      <c r="U208" s="84">
        <f t="shared" si="27"/>
        <v>0.26851252566735012</v>
      </c>
    </row>
    <row r="209" spans="1:21" ht="15.45" customHeight="1" x14ac:dyDescent="0.3">
      <c r="A209" s="82" t="s">
        <v>31</v>
      </c>
      <c r="B209" s="91" t="s">
        <v>34</v>
      </c>
      <c r="C209" s="91" t="s">
        <v>100</v>
      </c>
      <c r="D209" s="55" t="s">
        <v>9</v>
      </c>
      <c r="E209" s="55" t="s">
        <v>63</v>
      </c>
      <c r="F209" s="66">
        <v>1092375.0906959979</v>
      </c>
      <c r="G209" s="66">
        <v>79129.194319999981</v>
      </c>
      <c r="H209" s="67">
        <v>83402.243499999982</v>
      </c>
      <c r="I209" s="67">
        <v>84764.05912000002</v>
      </c>
      <c r="J209" s="67">
        <v>88489.83988</v>
      </c>
      <c r="K209" s="67">
        <v>92840.094039999996</v>
      </c>
      <c r="L209" s="67"/>
      <c r="M209" s="67"/>
      <c r="N209" s="67"/>
      <c r="O209" s="67"/>
      <c r="P209" s="67"/>
      <c r="Q209" s="67"/>
      <c r="R209" s="67"/>
      <c r="S209" s="67">
        <f t="shared" si="34"/>
        <v>428625.43085999996</v>
      </c>
      <c r="T209" s="67">
        <f t="shared" si="35"/>
        <v>663749.65983599797</v>
      </c>
      <c r="U209" s="84">
        <f t="shared" si="27"/>
        <v>0.39237935257833895</v>
      </c>
    </row>
    <row r="210" spans="1:21" ht="15.45" customHeight="1" x14ac:dyDescent="0.3">
      <c r="A210" s="82" t="s">
        <v>31</v>
      </c>
      <c r="B210" s="91" t="s">
        <v>34</v>
      </c>
      <c r="C210" s="91" t="s">
        <v>100</v>
      </c>
      <c r="D210" s="55" t="s">
        <v>10</v>
      </c>
      <c r="E210" s="55" t="s">
        <v>64</v>
      </c>
      <c r="F210" s="66">
        <v>289289.19999999931</v>
      </c>
      <c r="G210" s="66">
        <v>21944.802479999998</v>
      </c>
      <c r="H210" s="67">
        <v>22517.30082</v>
      </c>
      <c r="I210" s="67">
        <v>23319.389240000019</v>
      </c>
      <c r="J210" s="67">
        <v>23188.039120000001</v>
      </c>
      <c r="K210" s="67">
        <v>19215.93236000001</v>
      </c>
      <c r="L210" s="67"/>
      <c r="M210" s="67"/>
      <c r="N210" s="67"/>
      <c r="O210" s="67"/>
      <c r="P210" s="67"/>
      <c r="Q210" s="67"/>
      <c r="R210" s="67"/>
      <c r="S210" s="67">
        <f t="shared" si="34"/>
        <v>110185.46402000003</v>
      </c>
      <c r="T210" s="67">
        <f t="shared" si="35"/>
        <v>179103.7359799993</v>
      </c>
      <c r="U210" s="84">
        <f t="shared" si="27"/>
        <v>0.38088343436256966</v>
      </c>
    </row>
    <row r="211" spans="1:21" ht="15.45" customHeight="1" x14ac:dyDescent="0.3">
      <c r="A211" s="82" t="s">
        <v>31</v>
      </c>
      <c r="B211" s="91" t="s">
        <v>34</v>
      </c>
      <c r="C211" s="91" t="s">
        <v>100</v>
      </c>
      <c r="D211" s="55" t="s">
        <v>11</v>
      </c>
      <c r="E211" s="55" t="s">
        <v>65</v>
      </c>
      <c r="F211" s="66">
        <v>37357.159999999967</v>
      </c>
      <c r="G211" s="66">
        <v>2913.431039999999</v>
      </c>
      <c r="H211" s="67">
        <v>1393.9612999999999</v>
      </c>
      <c r="I211" s="67">
        <v>654.74217999999996</v>
      </c>
      <c r="J211" s="67">
        <v>1825.05098</v>
      </c>
      <c r="K211" s="67">
        <v>6324.1227600000002</v>
      </c>
      <c r="L211" s="67"/>
      <c r="M211" s="67"/>
      <c r="N211" s="67"/>
      <c r="O211" s="67"/>
      <c r="P211" s="67"/>
      <c r="Q211" s="67"/>
      <c r="R211" s="67"/>
      <c r="S211" s="67">
        <f t="shared" si="34"/>
        <v>13111.308259999998</v>
      </c>
      <c r="T211" s="67">
        <f t="shared" si="35"/>
        <v>24245.851739999969</v>
      </c>
      <c r="U211" s="84">
        <f t="shared" si="27"/>
        <v>0.35097176177204076</v>
      </c>
    </row>
    <row r="212" spans="1:21" ht="15.45" customHeight="1" x14ac:dyDescent="0.3">
      <c r="A212" s="82" t="s">
        <v>31</v>
      </c>
      <c r="B212" s="91" t="s">
        <v>34</v>
      </c>
      <c r="C212" s="91" t="s">
        <v>100</v>
      </c>
      <c r="D212" s="55" t="s">
        <v>12</v>
      </c>
      <c r="E212" s="55" t="s">
        <v>66</v>
      </c>
      <c r="F212" s="66">
        <v>19892.400000000009</v>
      </c>
      <c r="G212" s="66">
        <v>1756.3290400000001</v>
      </c>
      <c r="H212" s="67">
        <v>2505.9355</v>
      </c>
      <c r="I212" s="67">
        <v>3091.0488</v>
      </c>
      <c r="J212" s="67">
        <v>2455.7798000000012</v>
      </c>
      <c r="K212" s="67">
        <v>1703.0716600000001</v>
      </c>
      <c r="L212" s="67"/>
      <c r="M212" s="67"/>
      <c r="N212" s="67"/>
      <c r="O212" s="67"/>
      <c r="P212" s="67"/>
      <c r="Q212" s="67"/>
      <c r="R212" s="67"/>
      <c r="S212" s="67">
        <f t="shared" si="34"/>
        <v>11512.1648</v>
      </c>
      <c r="T212" s="67">
        <f t="shared" si="35"/>
        <v>8380.2352000000083</v>
      </c>
      <c r="U212" s="84">
        <f t="shared" si="27"/>
        <v>0.57872176308539924</v>
      </c>
    </row>
    <row r="213" spans="1:21" ht="15.45" customHeight="1" x14ac:dyDescent="0.3">
      <c r="A213" s="82" t="s">
        <v>31</v>
      </c>
      <c r="B213" s="91" t="s">
        <v>34</v>
      </c>
      <c r="C213" s="91" t="s">
        <v>100</v>
      </c>
      <c r="D213" s="55" t="s">
        <v>13</v>
      </c>
      <c r="E213" s="55" t="s">
        <v>67</v>
      </c>
      <c r="F213" s="66">
        <v>881712.54600000149</v>
      </c>
      <c r="G213" s="66">
        <v>95965.250359999976</v>
      </c>
      <c r="H213" s="67">
        <v>85102.961500000019</v>
      </c>
      <c r="I213" s="67">
        <v>86246.607360000155</v>
      </c>
      <c r="J213" s="67">
        <v>49792.463680000074</v>
      </c>
      <c r="K213" s="67">
        <v>57310.201680000057</v>
      </c>
      <c r="L213" s="67"/>
      <c r="M213" s="67"/>
      <c r="N213" s="67"/>
      <c r="O213" s="67"/>
      <c r="P213" s="67"/>
      <c r="Q213" s="67"/>
      <c r="R213" s="67"/>
      <c r="S213" s="67">
        <f t="shared" si="34"/>
        <v>374417.48458000028</v>
      </c>
      <c r="T213" s="67">
        <f t="shared" si="35"/>
        <v>507295.06142000121</v>
      </c>
      <c r="U213" s="84">
        <f t="shared" si="27"/>
        <v>0.42464801740498276</v>
      </c>
    </row>
    <row r="214" spans="1:21" ht="15.45" customHeight="1" x14ac:dyDescent="0.3">
      <c r="A214" s="82" t="s">
        <v>31</v>
      </c>
      <c r="B214" s="91" t="s">
        <v>34</v>
      </c>
      <c r="C214" s="91" t="s">
        <v>100</v>
      </c>
      <c r="D214" s="55" t="s">
        <v>14</v>
      </c>
      <c r="E214" s="55" t="s">
        <v>68</v>
      </c>
      <c r="F214" s="66">
        <v>900361.26000000397</v>
      </c>
      <c r="G214" s="66">
        <v>54705.92209999996</v>
      </c>
      <c r="H214" s="67">
        <v>71754.336359999943</v>
      </c>
      <c r="I214" s="67">
        <v>79949.246179999958</v>
      </c>
      <c r="J214" s="67">
        <v>104436.81524</v>
      </c>
      <c r="K214" s="67">
        <v>86235.869299999787</v>
      </c>
      <c r="L214" s="67"/>
      <c r="M214" s="67"/>
      <c r="N214" s="67"/>
      <c r="O214" s="67"/>
      <c r="P214" s="67"/>
      <c r="Q214" s="67"/>
      <c r="R214" s="67"/>
      <c r="S214" s="67">
        <f t="shared" si="34"/>
        <v>397082.18917999964</v>
      </c>
      <c r="T214" s="67">
        <f t="shared" si="35"/>
        <v>503279.07082000433</v>
      </c>
      <c r="U214" s="84">
        <f t="shared" si="27"/>
        <v>0.44102540482472324</v>
      </c>
    </row>
    <row r="215" spans="1:21" ht="15.45" customHeight="1" x14ac:dyDescent="0.3">
      <c r="A215" s="82" t="s">
        <v>31</v>
      </c>
      <c r="B215" s="91" t="s">
        <v>34</v>
      </c>
      <c r="C215" s="91" t="s">
        <v>100</v>
      </c>
      <c r="D215" s="55" t="s">
        <v>15</v>
      </c>
      <c r="E215" s="55" t="s">
        <v>69</v>
      </c>
      <c r="F215" s="66">
        <v>251806.00000000009</v>
      </c>
      <c r="G215" s="66">
        <v>5255.6570199999996</v>
      </c>
      <c r="H215" s="67">
        <v>10993.017</v>
      </c>
      <c r="I215" s="67">
        <v>17324.855599999992</v>
      </c>
      <c r="J215" s="67">
        <v>17180.742559999999</v>
      </c>
      <c r="K215" s="67">
        <v>40007.000300000007</v>
      </c>
      <c r="L215" s="67"/>
      <c r="M215" s="67"/>
      <c r="N215" s="67"/>
      <c r="O215" s="67"/>
      <c r="P215" s="67"/>
      <c r="Q215" s="67"/>
      <c r="R215" s="67"/>
      <c r="S215" s="67">
        <f t="shared" si="34"/>
        <v>90761.272479999985</v>
      </c>
      <c r="T215" s="67">
        <f t="shared" si="35"/>
        <v>161044.7275200001</v>
      </c>
      <c r="U215" s="84">
        <f t="shared" si="27"/>
        <v>0.36044126224156675</v>
      </c>
    </row>
    <row r="216" spans="1:21" ht="15.45" customHeight="1" x14ac:dyDescent="0.3">
      <c r="A216" s="82" t="s">
        <v>31</v>
      </c>
      <c r="B216" s="91" t="s">
        <v>34</v>
      </c>
      <c r="C216" s="91" t="s">
        <v>100</v>
      </c>
      <c r="D216" s="55" t="s">
        <v>16</v>
      </c>
      <c r="E216" s="55" t="s">
        <v>70</v>
      </c>
      <c r="F216" s="66">
        <v>173098.6779999999</v>
      </c>
      <c r="G216" s="66">
        <v>11703.425020000001</v>
      </c>
      <c r="H216" s="67">
        <v>9593.4304800000009</v>
      </c>
      <c r="I216" s="67">
        <v>14298.114600000001</v>
      </c>
      <c r="J216" s="67">
        <v>8733.2787200000002</v>
      </c>
      <c r="K216" s="67">
        <v>12689.09892</v>
      </c>
      <c r="L216" s="67"/>
      <c r="M216" s="67"/>
      <c r="N216" s="67"/>
      <c r="O216" s="67"/>
      <c r="P216" s="67"/>
      <c r="Q216" s="67"/>
      <c r="R216" s="67"/>
      <c r="S216" s="67">
        <f t="shared" si="34"/>
        <v>57017.347740000012</v>
      </c>
      <c r="T216" s="67">
        <f t="shared" si="35"/>
        <v>116081.33025999989</v>
      </c>
      <c r="U216" s="84">
        <f t="shared" si="27"/>
        <v>0.32939216173563179</v>
      </c>
    </row>
    <row r="217" spans="1:21" ht="15.45" customHeight="1" x14ac:dyDescent="0.3">
      <c r="A217" s="82" t="s">
        <v>31</v>
      </c>
      <c r="B217" s="91" t="s">
        <v>34</v>
      </c>
      <c r="C217" s="91" t="s">
        <v>100</v>
      </c>
      <c r="D217" s="55" t="s">
        <v>17</v>
      </c>
      <c r="E217" s="55" t="s">
        <v>71</v>
      </c>
      <c r="F217" s="66">
        <v>573473.7799999998</v>
      </c>
      <c r="G217" s="66">
        <v>20685.498479999998</v>
      </c>
      <c r="H217" s="67">
        <v>27168.069960000001</v>
      </c>
      <c r="I217" s="67">
        <v>97695.97410000005</v>
      </c>
      <c r="J217" s="67">
        <v>31565.50144</v>
      </c>
      <c r="K217" s="67">
        <v>41930.000800000023</v>
      </c>
      <c r="L217" s="67"/>
      <c r="M217" s="67"/>
      <c r="N217" s="67"/>
      <c r="O217" s="67"/>
      <c r="P217" s="67"/>
      <c r="Q217" s="67"/>
      <c r="R217" s="67"/>
      <c r="S217" s="67">
        <f t="shared" si="34"/>
        <v>219045.04478000005</v>
      </c>
      <c r="T217" s="67">
        <f t="shared" si="35"/>
        <v>354428.73521999974</v>
      </c>
      <c r="U217" s="84">
        <f t="shared" ref="U217:U253" si="36">S217/F217</f>
        <v>0.38196174335991462</v>
      </c>
    </row>
    <row r="218" spans="1:21" ht="15.45" customHeight="1" x14ac:dyDescent="0.3">
      <c r="A218" s="82" t="s">
        <v>31</v>
      </c>
      <c r="B218" s="91" t="s">
        <v>34</v>
      </c>
      <c r="C218" s="91" t="s">
        <v>100</v>
      </c>
      <c r="D218" s="55" t="s">
        <v>18</v>
      </c>
      <c r="E218" s="55" t="s">
        <v>72</v>
      </c>
      <c r="F218" s="66">
        <v>33090.980000000083</v>
      </c>
      <c r="G218" s="66">
        <v>2703.2018000000012</v>
      </c>
      <c r="H218" s="67">
        <v>1640.5613000000001</v>
      </c>
      <c r="I218" s="67">
        <v>1694.2570800000001</v>
      </c>
      <c r="J218" s="67">
        <v>1540.2553800000001</v>
      </c>
      <c r="K218" s="67">
        <v>5162.8943200000003</v>
      </c>
      <c r="L218" s="67"/>
      <c r="M218" s="67"/>
      <c r="N218" s="67"/>
      <c r="O218" s="67"/>
      <c r="P218" s="67"/>
      <c r="Q218" s="67"/>
      <c r="R218" s="67"/>
      <c r="S218" s="67">
        <f t="shared" si="34"/>
        <v>12741.169880000001</v>
      </c>
      <c r="T218" s="67">
        <f t="shared" si="35"/>
        <v>20349.810120000082</v>
      </c>
      <c r="U218" s="84">
        <f t="shared" si="36"/>
        <v>0.38503452844249308</v>
      </c>
    </row>
    <row r="219" spans="1:21" ht="15.45" customHeight="1" x14ac:dyDescent="0.3">
      <c r="A219" s="82" t="s">
        <v>31</v>
      </c>
      <c r="B219" s="91" t="s">
        <v>34</v>
      </c>
      <c r="C219" s="91" t="s">
        <v>100</v>
      </c>
      <c r="D219" s="55" t="s">
        <v>19</v>
      </c>
      <c r="E219" s="55" t="s">
        <v>73</v>
      </c>
      <c r="F219" s="66">
        <v>435657.25999999768</v>
      </c>
      <c r="G219" s="66">
        <v>10707.171979999999</v>
      </c>
      <c r="H219" s="67">
        <v>14625.76927999999</v>
      </c>
      <c r="I219" s="67">
        <v>15843.00058</v>
      </c>
      <c r="J219" s="67">
        <v>20625.191080000001</v>
      </c>
      <c r="K219" s="67">
        <v>45035.645579999989</v>
      </c>
      <c r="L219" s="67"/>
      <c r="M219" s="67"/>
      <c r="N219" s="67"/>
      <c r="O219" s="67"/>
      <c r="P219" s="67"/>
      <c r="Q219" s="67"/>
      <c r="R219" s="67"/>
      <c r="S219" s="67">
        <f t="shared" si="34"/>
        <v>106836.77849999999</v>
      </c>
      <c r="T219" s="67">
        <f t="shared" si="35"/>
        <v>328820.48149999767</v>
      </c>
      <c r="U219" s="84">
        <f t="shared" si="36"/>
        <v>0.2452312593160976</v>
      </c>
    </row>
    <row r="220" spans="1:21" ht="15.45" customHeight="1" x14ac:dyDescent="0.3">
      <c r="A220" s="82" t="s">
        <v>31</v>
      </c>
      <c r="B220" s="91" t="s">
        <v>34</v>
      </c>
      <c r="C220" s="91" t="s">
        <v>100</v>
      </c>
      <c r="D220" s="55" t="s">
        <v>20</v>
      </c>
      <c r="E220" s="55" t="s">
        <v>74</v>
      </c>
      <c r="F220" s="66">
        <v>52060</v>
      </c>
      <c r="G220" s="66">
        <v>5416.9443800000008</v>
      </c>
      <c r="H220" s="67">
        <v>3392.5611399999998</v>
      </c>
      <c r="I220" s="67">
        <v>590.43712000000016</v>
      </c>
      <c r="J220" s="67">
        <v>419.18711999999999</v>
      </c>
      <c r="K220" s="67">
        <v>1227.1473599999999</v>
      </c>
      <c r="L220" s="67"/>
      <c r="M220" s="67"/>
      <c r="N220" s="67"/>
      <c r="O220" s="67"/>
      <c r="P220" s="67"/>
      <c r="Q220" s="67"/>
      <c r="R220" s="67"/>
      <c r="S220" s="67">
        <f t="shared" si="34"/>
        <v>11046.277120000002</v>
      </c>
      <c r="T220" s="67">
        <f t="shared" si="35"/>
        <v>41013.722880000001</v>
      </c>
      <c r="U220" s="84">
        <f t="shared" si="36"/>
        <v>0.21218357894736847</v>
      </c>
    </row>
    <row r="221" spans="1:21" ht="15.45" customHeight="1" x14ac:dyDescent="0.3">
      <c r="A221" s="82" t="s">
        <v>31</v>
      </c>
      <c r="B221" s="91" t="s">
        <v>34</v>
      </c>
      <c r="C221" s="91" t="s">
        <v>100</v>
      </c>
      <c r="D221" s="55" t="s">
        <v>21</v>
      </c>
      <c r="E221" s="55" t="s">
        <v>75</v>
      </c>
      <c r="F221" s="66">
        <v>26304</v>
      </c>
      <c r="G221" s="66">
        <v>118.916</v>
      </c>
      <c r="H221" s="67">
        <v>3710.318940000001</v>
      </c>
      <c r="I221" s="67">
        <v>1235.0741800000001</v>
      </c>
      <c r="J221" s="67">
        <v>11847.8559</v>
      </c>
      <c r="K221" s="67">
        <v>8163.2710400000014</v>
      </c>
      <c r="L221" s="67"/>
      <c r="M221" s="67"/>
      <c r="N221" s="67"/>
      <c r="O221" s="67"/>
      <c r="P221" s="67"/>
      <c r="Q221" s="67"/>
      <c r="R221" s="67"/>
      <c r="S221" s="67">
        <f t="shared" si="34"/>
        <v>25075.43606</v>
      </c>
      <c r="T221" s="67">
        <f t="shared" si="35"/>
        <v>1228.56394</v>
      </c>
      <c r="U221" s="84">
        <f t="shared" si="36"/>
        <v>0.95329364583333331</v>
      </c>
    </row>
    <row r="222" spans="1:21" ht="15.45" customHeight="1" x14ac:dyDescent="0.3">
      <c r="A222" s="82" t="s">
        <v>31</v>
      </c>
      <c r="B222" s="91" t="s">
        <v>34</v>
      </c>
      <c r="C222" s="91" t="s">
        <v>100</v>
      </c>
      <c r="D222" s="55" t="s">
        <v>22</v>
      </c>
      <c r="E222" s="55" t="s">
        <v>76</v>
      </c>
      <c r="F222" s="66">
        <v>34976.10000000002</v>
      </c>
      <c r="G222" s="66">
        <v>312.49152000000009</v>
      </c>
      <c r="H222" s="67">
        <v>17607.429059999999</v>
      </c>
      <c r="I222" s="67">
        <v>1058.5414599999999</v>
      </c>
      <c r="J222" s="67">
        <v>1027.53836</v>
      </c>
      <c r="K222" s="67">
        <v>8237.3332399999999</v>
      </c>
      <c r="L222" s="67"/>
      <c r="M222" s="67"/>
      <c r="N222" s="67"/>
      <c r="O222" s="67"/>
      <c r="P222" s="67"/>
      <c r="Q222" s="67"/>
      <c r="R222" s="67"/>
      <c r="S222" s="67">
        <f t="shared" si="34"/>
        <v>28243.333639999997</v>
      </c>
      <c r="T222" s="67">
        <f t="shared" si="35"/>
        <v>6732.7663600000233</v>
      </c>
      <c r="U222" s="84">
        <f t="shared" si="36"/>
        <v>0.80750379945162498</v>
      </c>
    </row>
    <row r="223" spans="1:21" ht="15.45" customHeight="1" x14ac:dyDescent="0.3">
      <c r="A223" s="82" t="s">
        <v>31</v>
      </c>
      <c r="B223" s="91" t="s">
        <v>34</v>
      </c>
      <c r="C223" s="91" t="s">
        <v>100</v>
      </c>
      <c r="D223" s="55" t="s">
        <v>23</v>
      </c>
      <c r="E223" s="55" t="s">
        <v>77</v>
      </c>
      <c r="F223" s="66">
        <v>9954.420000000011</v>
      </c>
      <c r="G223" s="66">
        <v>164.70414</v>
      </c>
      <c r="H223" s="67">
        <v>156.19644</v>
      </c>
      <c r="I223" s="67">
        <v>132.64340000000001</v>
      </c>
      <c r="J223" s="67">
        <v>184.66229999999999</v>
      </c>
      <c r="K223" s="67">
        <v>173.99</v>
      </c>
      <c r="L223" s="67"/>
      <c r="M223" s="67"/>
      <c r="N223" s="67"/>
      <c r="O223" s="67"/>
      <c r="P223" s="67"/>
      <c r="Q223" s="67"/>
      <c r="R223" s="67"/>
      <c r="S223" s="67">
        <f t="shared" si="34"/>
        <v>812.19628</v>
      </c>
      <c r="T223" s="67">
        <f t="shared" si="35"/>
        <v>9142.2237200000109</v>
      </c>
      <c r="U223" s="84">
        <f t="shared" si="36"/>
        <v>8.159152215799606E-2</v>
      </c>
    </row>
    <row r="224" spans="1:21" ht="15.45" customHeight="1" x14ac:dyDescent="0.3">
      <c r="A224" s="82" t="s">
        <v>31</v>
      </c>
      <c r="B224" s="91" t="s">
        <v>34</v>
      </c>
      <c r="C224" s="91" t="s">
        <v>100</v>
      </c>
      <c r="D224" s="55" t="s">
        <v>24</v>
      </c>
      <c r="E224" s="55" t="s">
        <v>78</v>
      </c>
      <c r="F224" s="66">
        <v>227693.45200000051</v>
      </c>
      <c r="G224" s="66">
        <v>9780.3888999999999</v>
      </c>
      <c r="H224" s="67">
        <v>12213.985659999989</v>
      </c>
      <c r="I224" s="67">
        <v>15305.072819999979</v>
      </c>
      <c r="J224" s="67">
        <v>11476.673580000001</v>
      </c>
      <c r="K224" s="67">
        <v>12962.723539999981</v>
      </c>
      <c r="L224" s="67"/>
      <c r="M224" s="67"/>
      <c r="N224" s="67"/>
      <c r="O224" s="67"/>
      <c r="P224" s="67"/>
      <c r="Q224" s="67"/>
      <c r="R224" s="67"/>
      <c r="S224" s="67">
        <f t="shared" si="34"/>
        <v>61738.844499999948</v>
      </c>
      <c r="T224" s="67">
        <f t="shared" si="35"/>
        <v>165954.60750000057</v>
      </c>
      <c r="U224" s="84">
        <f t="shared" si="36"/>
        <v>0.27114896786755122</v>
      </c>
    </row>
    <row r="225" spans="1:21" ht="15.45" customHeight="1" x14ac:dyDescent="0.3">
      <c r="A225" s="82" t="s">
        <v>31</v>
      </c>
      <c r="B225" s="91" t="s">
        <v>34</v>
      </c>
      <c r="C225" s="91" t="s">
        <v>100</v>
      </c>
      <c r="D225" s="55" t="s">
        <v>25</v>
      </c>
      <c r="E225" s="55" t="s">
        <v>79</v>
      </c>
      <c r="F225" s="66">
        <v>19527.979999999909</v>
      </c>
      <c r="G225" s="66">
        <v>836.49734000000012</v>
      </c>
      <c r="H225" s="67">
        <v>165.25762</v>
      </c>
      <c r="I225" s="67">
        <v>259.22318000000001</v>
      </c>
      <c r="J225" s="67">
        <v>5441.0591199999981</v>
      </c>
      <c r="K225" s="67">
        <v>207.11660000000001</v>
      </c>
      <c r="L225" s="67"/>
      <c r="M225" s="67"/>
      <c r="N225" s="67"/>
      <c r="O225" s="67"/>
      <c r="P225" s="67"/>
      <c r="Q225" s="67"/>
      <c r="R225" s="67"/>
      <c r="S225" s="67">
        <f t="shared" si="34"/>
        <v>6909.1538599999985</v>
      </c>
      <c r="T225" s="67">
        <f t="shared" si="35"/>
        <v>12618.82613999991</v>
      </c>
      <c r="U225" s="84">
        <f t="shared" si="36"/>
        <v>0.3538079135681228</v>
      </c>
    </row>
    <row r="226" spans="1:21" s="90" customFormat="1" ht="15.45" customHeight="1" x14ac:dyDescent="0.3">
      <c r="A226" s="86" t="s">
        <v>32</v>
      </c>
      <c r="B226" s="58" t="s">
        <v>54</v>
      </c>
      <c r="C226" s="92"/>
      <c r="D226" s="58"/>
      <c r="E226" s="87"/>
      <c r="F226" s="65">
        <f>SUM(F227:F253)</f>
        <v>8435971.7412001416</v>
      </c>
      <c r="G226" s="65">
        <f>SUM(G227:G253)</f>
        <v>497351.61209999997</v>
      </c>
      <c r="H226" s="65">
        <f t="shared" ref="H226:R226" si="37">SUM(H227:H253)</f>
        <v>545954.9791499998</v>
      </c>
      <c r="I226" s="65">
        <f t="shared" si="37"/>
        <v>683736.17859232635</v>
      </c>
      <c r="J226" s="65">
        <f t="shared" si="37"/>
        <v>664167.72659999994</v>
      </c>
      <c r="K226" s="65">
        <f t="shared" si="37"/>
        <v>737040.41662000178</v>
      </c>
      <c r="L226" s="65">
        <f t="shared" si="37"/>
        <v>0</v>
      </c>
      <c r="M226" s="65">
        <f t="shared" si="37"/>
        <v>0</v>
      </c>
      <c r="N226" s="65">
        <f t="shared" si="37"/>
        <v>0</v>
      </c>
      <c r="O226" s="65">
        <f t="shared" si="37"/>
        <v>0</v>
      </c>
      <c r="P226" s="65">
        <f t="shared" si="37"/>
        <v>0</v>
      </c>
      <c r="Q226" s="65">
        <f t="shared" si="37"/>
        <v>0</v>
      </c>
      <c r="R226" s="65">
        <f t="shared" si="37"/>
        <v>0</v>
      </c>
      <c r="S226" s="64">
        <f t="shared" si="34"/>
        <v>3128250.913062328</v>
      </c>
      <c r="T226" s="64">
        <f t="shared" si="35"/>
        <v>5307720.8281378131</v>
      </c>
      <c r="U226" s="76">
        <f t="shared" si="36"/>
        <v>0.37082282978549763</v>
      </c>
    </row>
    <row r="227" spans="1:21" ht="15.45" customHeight="1" x14ac:dyDescent="0.3">
      <c r="A227" s="82" t="s">
        <v>32</v>
      </c>
      <c r="B227" s="59" t="s">
        <v>33</v>
      </c>
      <c r="C227" s="91" t="s">
        <v>100</v>
      </c>
      <c r="D227" s="55" t="s">
        <v>2</v>
      </c>
      <c r="E227" s="59" t="s">
        <v>55</v>
      </c>
      <c r="F227" s="66">
        <v>285592.82500000001</v>
      </c>
      <c r="G227" s="66">
        <v>0</v>
      </c>
      <c r="H227" s="67">
        <v>0</v>
      </c>
      <c r="I227" s="67">
        <v>5837.9874</v>
      </c>
      <c r="J227" s="67">
        <v>78934.516499999983</v>
      </c>
      <c r="K227" s="67">
        <v>0</v>
      </c>
      <c r="L227" s="67"/>
      <c r="M227" s="67"/>
      <c r="N227" s="67"/>
      <c r="O227" s="67"/>
      <c r="P227" s="67"/>
      <c r="Q227" s="67"/>
      <c r="R227" s="67"/>
      <c r="S227" s="67">
        <f t="shared" si="34"/>
        <v>84772.503899999982</v>
      </c>
      <c r="T227" s="67">
        <f t="shared" si="35"/>
        <v>200820.32110000003</v>
      </c>
      <c r="U227" s="84">
        <f t="shared" si="36"/>
        <v>0.29682994977202237</v>
      </c>
    </row>
    <row r="228" spans="1:21" ht="15.45" customHeight="1" x14ac:dyDescent="0.3">
      <c r="A228" s="82" t="s">
        <v>32</v>
      </c>
      <c r="B228" s="59" t="s">
        <v>33</v>
      </c>
      <c r="C228" s="91" t="s">
        <v>100</v>
      </c>
      <c r="D228" s="55" t="s">
        <v>3</v>
      </c>
      <c r="E228" s="55" t="s">
        <v>56</v>
      </c>
      <c r="F228" s="66">
        <v>24500</v>
      </c>
      <c r="G228" s="66">
        <v>0</v>
      </c>
      <c r="H228" s="67">
        <v>0</v>
      </c>
      <c r="I228" s="67">
        <v>0</v>
      </c>
      <c r="J228" s="67">
        <v>0</v>
      </c>
      <c r="K228" s="67">
        <v>11162.7194</v>
      </c>
      <c r="L228" s="67"/>
      <c r="M228" s="67"/>
      <c r="N228" s="67"/>
      <c r="O228" s="67"/>
      <c r="P228" s="67"/>
      <c r="Q228" s="67"/>
      <c r="R228" s="67"/>
      <c r="S228" s="67">
        <f t="shared" si="34"/>
        <v>11162.7194</v>
      </c>
      <c r="T228" s="67">
        <f t="shared" si="35"/>
        <v>13337.2806</v>
      </c>
      <c r="U228" s="84">
        <f t="shared" si="36"/>
        <v>0.4556212</v>
      </c>
    </row>
    <row r="229" spans="1:21" ht="15.45" customHeight="1" x14ac:dyDescent="0.3">
      <c r="A229" s="82" t="s">
        <v>32</v>
      </c>
      <c r="B229" s="59" t="s">
        <v>33</v>
      </c>
      <c r="C229" s="91" t="s">
        <v>100</v>
      </c>
      <c r="D229" s="55">
        <v>1551</v>
      </c>
      <c r="E229" s="55" t="s">
        <v>57</v>
      </c>
      <c r="F229" s="66">
        <v>679920.40222013823</v>
      </c>
      <c r="G229" s="66">
        <v>0</v>
      </c>
      <c r="H229" s="67">
        <v>0</v>
      </c>
      <c r="I229" s="67">
        <v>60368.066792326463</v>
      </c>
      <c r="J229" s="67">
        <v>0</v>
      </c>
      <c r="K229" s="67">
        <v>44624.128770001582</v>
      </c>
      <c r="L229" s="67"/>
      <c r="M229" s="67"/>
      <c r="N229" s="67"/>
      <c r="O229" s="67"/>
      <c r="P229" s="67"/>
      <c r="Q229" s="67"/>
      <c r="R229" s="67"/>
      <c r="S229" s="67">
        <f t="shared" si="34"/>
        <v>104992.19556232804</v>
      </c>
      <c r="T229" s="67">
        <f t="shared" si="35"/>
        <v>574928.20665781014</v>
      </c>
      <c r="U229" s="84">
        <f t="shared" si="36"/>
        <v>0.15441836311941504</v>
      </c>
    </row>
    <row r="230" spans="1:21" ht="15.45" customHeight="1" x14ac:dyDescent="0.3">
      <c r="A230" s="82" t="s">
        <v>32</v>
      </c>
      <c r="B230" s="59" t="s">
        <v>33</v>
      </c>
      <c r="C230" s="91" t="s">
        <v>100</v>
      </c>
      <c r="D230" s="55">
        <v>1560</v>
      </c>
      <c r="E230" s="55" t="s">
        <v>84</v>
      </c>
      <c r="F230" s="66"/>
      <c r="G230" s="66">
        <v>1725.9980499999999</v>
      </c>
      <c r="H230" s="67"/>
      <c r="I230" s="67"/>
      <c r="J230" s="67">
        <v>6994.26</v>
      </c>
      <c r="K230" s="67">
        <v>1507.3526999999999</v>
      </c>
      <c r="L230" s="67"/>
      <c r="M230" s="67"/>
      <c r="N230" s="67"/>
      <c r="O230" s="67"/>
      <c r="P230" s="67"/>
      <c r="Q230" s="67"/>
      <c r="R230" s="67"/>
      <c r="S230" s="67">
        <f t="shared" ref="S230" si="38">SUM(G230:R230)</f>
        <v>10227.61075</v>
      </c>
      <c r="T230" s="67">
        <f t="shared" ref="T230" si="39">F230-S230</f>
        <v>-10227.61075</v>
      </c>
      <c r="U230" s="84"/>
    </row>
    <row r="231" spans="1:21" ht="15.45" customHeight="1" x14ac:dyDescent="0.3">
      <c r="A231" s="82" t="s">
        <v>32</v>
      </c>
      <c r="B231" s="91" t="s">
        <v>34</v>
      </c>
      <c r="C231" s="91" t="s">
        <v>100</v>
      </c>
      <c r="D231" s="55" t="s">
        <v>96</v>
      </c>
      <c r="E231" s="85" t="s">
        <v>101</v>
      </c>
      <c r="F231" s="66">
        <v>2450</v>
      </c>
      <c r="G231" s="66">
        <v>0</v>
      </c>
      <c r="H231" s="67">
        <v>0</v>
      </c>
      <c r="I231" s="67">
        <v>0</v>
      </c>
      <c r="J231" s="67">
        <v>0</v>
      </c>
      <c r="K231" s="67">
        <v>0</v>
      </c>
      <c r="L231" s="67"/>
      <c r="M231" s="67"/>
      <c r="N231" s="67"/>
      <c r="O231" s="67"/>
      <c r="P231" s="67"/>
      <c r="Q231" s="67"/>
      <c r="R231" s="67"/>
      <c r="S231" s="67">
        <f t="shared" si="34"/>
        <v>0</v>
      </c>
      <c r="T231" s="67">
        <f t="shared" si="35"/>
        <v>2450</v>
      </c>
      <c r="U231" s="84">
        <f t="shared" si="36"/>
        <v>0</v>
      </c>
    </row>
    <row r="232" spans="1:21" ht="15.45" customHeight="1" x14ac:dyDescent="0.3">
      <c r="A232" s="82" t="s">
        <v>32</v>
      </c>
      <c r="B232" s="91" t="s">
        <v>34</v>
      </c>
      <c r="C232" s="91" t="s">
        <v>100</v>
      </c>
      <c r="D232" s="55" t="s">
        <v>4</v>
      </c>
      <c r="E232" s="55" t="s">
        <v>58</v>
      </c>
      <c r="F232" s="66">
        <v>975743.86000000034</v>
      </c>
      <c r="G232" s="66">
        <v>80229.383150000023</v>
      </c>
      <c r="H232" s="67">
        <v>84298.629799999995</v>
      </c>
      <c r="I232" s="67">
        <v>88118.412549999994</v>
      </c>
      <c r="J232" s="67">
        <v>91776.549199999979</v>
      </c>
      <c r="K232" s="67">
        <v>95611.867400000003</v>
      </c>
      <c r="L232" s="67"/>
      <c r="M232" s="67"/>
      <c r="N232" s="67"/>
      <c r="O232" s="67"/>
      <c r="P232" s="67"/>
      <c r="Q232" s="67"/>
      <c r="R232" s="67"/>
      <c r="S232" s="67">
        <f t="shared" si="34"/>
        <v>440034.84210000001</v>
      </c>
      <c r="T232" s="67">
        <f t="shared" si="35"/>
        <v>535709.01790000033</v>
      </c>
      <c r="U232" s="84">
        <f t="shared" si="36"/>
        <v>0.45097372388282297</v>
      </c>
    </row>
    <row r="233" spans="1:21" ht="15.45" customHeight="1" x14ac:dyDescent="0.3">
      <c r="A233" s="82" t="s">
        <v>32</v>
      </c>
      <c r="B233" s="91" t="s">
        <v>34</v>
      </c>
      <c r="C233" s="91" t="s">
        <v>100</v>
      </c>
      <c r="D233" s="55" t="s">
        <v>5</v>
      </c>
      <c r="E233" s="55" t="s">
        <v>59</v>
      </c>
      <c r="F233" s="66">
        <v>1635578.5950000009</v>
      </c>
      <c r="G233" s="66">
        <v>118067.9157</v>
      </c>
      <c r="H233" s="67">
        <v>123954.30039999999</v>
      </c>
      <c r="I233" s="67">
        <v>125278.4715</v>
      </c>
      <c r="J233" s="67">
        <v>130927.15965</v>
      </c>
      <c r="K233" s="67">
        <v>136143.66045</v>
      </c>
      <c r="L233" s="67"/>
      <c r="M233" s="67"/>
      <c r="N233" s="67"/>
      <c r="O233" s="67"/>
      <c r="P233" s="67"/>
      <c r="Q233" s="67"/>
      <c r="R233" s="67"/>
      <c r="S233" s="67">
        <f t="shared" si="34"/>
        <v>634371.50769999996</v>
      </c>
      <c r="T233" s="67">
        <f t="shared" si="35"/>
        <v>1001207.0873000009</v>
      </c>
      <c r="U233" s="84">
        <f t="shared" si="36"/>
        <v>0.38785755061804267</v>
      </c>
    </row>
    <row r="234" spans="1:21" ht="15.45" customHeight="1" x14ac:dyDescent="0.3">
      <c r="A234" s="82" t="s">
        <v>32</v>
      </c>
      <c r="B234" s="91" t="s">
        <v>34</v>
      </c>
      <c r="C234" s="91" t="s">
        <v>100</v>
      </c>
      <c r="D234" s="55" t="s">
        <v>6</v>
      </c>
      <c r="E234" s="55" t="s">
        <v>60</v>
      </c>
      <c r="F234" s="66">
        <v>81627.13999999997</v>
      </c>
      <c r="G234" s="66">
        <v>5639.9</v>
      </c>
      <c r="H234" s="67">
        <v>6769.3500000000013</v>
      </c>
      <c r="I234" s="67">
        <v>6244.5599999999986</v>
      </c>
      <c r="J234" s="67">
        <v>7297.6924999999992</v>
      </c>
      <c r="K234" s="67">
        <v>10405.885</v>
      </c>
      <c r="L234" s="67"/>
      <c r="M234" s="67"/>
      <c r="N234" s="67"/>
      <c r="O234" s="67"/>
      <c r="P234" s="67"/>
      <c r="Q234" s="67"/>
      <c r="R234" s="67"/>
      <c r="S234" s="67">
        <f t="shared" si="34"/>
        <v>36357.387499999997</v>
      </c>
      <c r="T234" s="67">
        <f t="shared" si="35"/>
        <v>45269.752499999973</v>
      </c>
      <c r="U234" s="84">
        <f t="shared" si="36"/>
        <v>0.44540807750951472</v>
      </c>
    </row>
    <row r="235" spans="1:21" ht="15.45" customHeight="1" x14ac:dyDescent="0.3">
      <c r="A235" s="82" t="s">
        <v>32</v>
      </c>
      <c r="B235" s="91" t="s">
        <v>34</v>
      </c>
      <c r="C235" s="91" t="s">
        <v>100</v>
      </c>
      <c r="D235" s="55" t="s">
        <v>7</v>
      </c>
      <c r="E235" s="55" t="s">
        <v>61</v>
      </c>
      <c r="F235" s="66">
        <v>215399.58999999991</v>
      </c>
      <c r="G235" s="66">
        <v>691.63499999999999</v>
      </c>
      <c r="H235" s="67">
        <v>1307.075</v>
      </c>
      <c r="I235" s="67">
        <v>549.53499999999997</v>
      </c>
      <c r="J235" s="67">
        <v>7828.4850000000006</v>
      </c>
      <c r="K235" s="67">
        <v>44523.850000000013</v>
      </c>
      <c r="L235" s="67"/>
      <c r="M235" s="67"/>
      <c r="N235" s="67"/>
      <c r="O235" s="67"/>
      <c r="P235" s="67"/>
      <c r="Q235" s="67"/>
      <c r="R235" s="67"/>
      <c r="S235" s="67">
        <f t="shared" si="34"/>
        <v>54900.580000000016</v>
      </c>
      <c r="T235" s="67">
        <f t="shared" si="35"/>
        <v>160499.00999999989</v>
      </c>
      <c r="U235" s="84">
        <f t="shared" si="36"/>
        <v>0.25487782961889593</v>
      </c>
    </row>
    <row r="236" spans="1:21" ht="15.45" customHeight="1" x14ac:dyDescent="0.3">
      <c r="A236" s="82" t="s">
        <v>32</v>
      </c>
      <c r="B236" s="91" t="s">
        <v>34</v>
      </c>
      <c r="C236" s="91" t="s">
        <v>100</v>
      </c>
      <c r="D236" s="55" t="s">
        <v>8</v>
      </c>
      <c r="E236" s="55" t="s">
        <v>62</v>
      </c>
      <c r="F236" s="66">
        <v>11931.500000000009</v>
      </c>
      <c r="G236" s="66">
        <v>1199.4906000000001</v>
      </c>
      <c r="H236" s="67">
        <v>625.19589999999994</v>
      </c>
      <c r="I236" s="67">
        <v>812.64784999999995</v>
      </c>
      <c r="J236" s="67">
        <v>422.44369999999992</v>
      </c>
      <c r="K236" s="67">
        <v>143.97915</v>
      </c>
      <c r="L236" s="67"/>
      <c r="M236" s="67"/>
      <c r="N236" s="67"/>
      <c r="O236" s="67"/>
      <c r="P236" s="67"/>
      <c r="Q236" s="67"/>
      <c r="R236" s="67"/>
      <c r="S236" s="67">
        <f t="shared" si="34"/>
        <v>3203.7572</v>
      </c>
      <c r="T236" s="67">
        <f t="shared" si="35"/>
        <v>8727.7428000000091</v>
      </c>
      <c r="U236" s="84">
        <f t="shared" si="36"/>
        <v>0.2685125256673509</v>
      </c>
    </row>
    <row r="237" spans="1:21" ht="15.45" customHeight="1" x14ac:dyDescent="0.3">
      <c r="A237" s="82" t="s">
        <v>32</v>
      </c>
      <c r="B237" s="91" t="s">
        <v>34</v>
      </c>
      <c r="C237" s="91" t="s">
        <v>100</v>
      </c>
      <c r="D237" s="55" t="s">
        <v>9</v>
      </c>
      <c r="E237" s="55" t="s">
        <v>63</v>
      </c>
      <c r="F237" s="66">
        <v>976758.74898000073</v>
      </c>
      <c r="G237" s="66">
        <v>70754.20659999999</v>
      </c>
      <c r="H237" s="67">
        <v>74574.998749999999</v>
      </c>
      <c r="I237" s="67">
        <v>75792.680599999992</v>
      </c>
      <c r="J237" s="67">
        <v>79124.126900000003</v>
      </c>
      <c r="K237" s="67">
        <v>83013.952699999994</v>
      </c>
      <c r="L237" s="67"/>
      <c r="M237" s="67"/>
      <c r="N237" s="67"/>
      <c r="O237" s="67"/>
      <c r="P237" s="67"/>
      <c r="Q237" s="67"/>
      <c r="R237" s="67"/>
      <c r="S237" s="67">
        <f t="shared" si="34"/>
        <v>383259.96554999996</v>
      </c>
      <c r="T237" s="67">
        <f t="shared" si="35"/>
        <v>593498.78343000077</v>
      </c>
      <c r="U237" s="84">
        <f t="shared" si="36"/>
        <v>0.39237935257833789</v>
      </c>
    </row>
    <row r="238" spans="1:21" ht="15.45" customHeight="1" x14ac:dyDescent="0.3">
      <c r="A238" s="82" t="s">
        <v>32</v>
      </c>
      <c r="B238" s="91" t="s">
        <v>34</v>
      </c>
      <c r="C238" s="91" t="s">
        <v>100</v>
      </c>
      <c r="D238" s="55" t="s">
        <v>10</v>
      </c>
      <c r="E238" s="55" t="s">
        <v>64</v>
      </c>
      <c r="F238" s="66">
        <v>258670.99999999991</v>
      </c>
      <c r="G238" s="66">
        <v>19622.177400000011</v>
      </c>
      <c r="H238" s="67">
        <v>20134.082849999999</v>
      </c>
      <c r="I238" s="67">
        <v>20851.278700000021</v>
      </c>
      <c r="J238" s="67">
        <v>20733.830600000001</v>
      </c>
      <c r="K238" s="67">
        <v>17182.129300000001</v>
      </c>
      <c r="L238" s="67"/>
      <c r="M238" s="67"/>
      <c r="N238" s="67"/>
      <c r="O238" s="67"/>
      <c r="P238" s="67"/>
      <c r="Q238" s="67"/>
      <c r="R238" s="67"/>
      <c r="S238" s="67">
        <f t="shared" si="34"/>
        <v>98523.498850000033</v>
      </c>
      <c r="T238" s="67">
        <f t="shared" si="35"/>
        <v>160147.50114999988</v>
      </c>
      <c r="U238" s="84">
        <f t="shared" si="36"/>
        <v>0.38088343436256894</v>
      </c>
    </row>
    <row r="239" spans="1:21" ht="15.45" customHeight="1" x14ac:dyDescent="0.3">
      <c r="A239" s="82" t="s">
        <v>32</v>
      </c>
      <c r="B239" s="91" t="s">
        <v>34</v>
      </c>
      <c r="C239" s="91" t="s">
        <v>100</v>
      </c>
      <c r="D239" s="55" t="s">
        <v>11</v>
      </c>
      <c r="E239" s="55" t="s">
        <v>65</v>
      </c>
      <c r="F239" s="66">
        <v>33403.299999999923</v>
      </c>
      <c r="G239" s="66">
        <v>2605.0751999999989</v>
      </c>
      <c r="H239" s="67">
        <v>1246.42525</v>
      </c>
      <c r="I239" s="67">
        <v>585.44464999999991</v>
      </c>
      <c r="J239" s="67">
        <v>1631.8886500000001</v>
      </c>
      <c r="K239" s="67">
        <v>5654.7812999999987</v>
      </c>
      <c r="L239" s="67"/>
      <c r="M239" s="67"/>
      <c r="N239" s="67"/>
      <c r="O239" s="67"/>
      <c r="P239" s="67"/>
      <c r="Q239" s="67"/>
      <c r="R239" s="67"/>
      <c r="S239" s="67">
        <f t="shared" si="34"/>
        <v>11723.615049999997</v>
      </c>
      <c r="T239" s="67">
        <f t="shared" si="35"/>
        <v>21679.684949999926</v>
      </c>
      <c r="U239" s="84">
        <f t="shared" si="36"/>
        <v>0.3509717617720412</v>
      </c>
    </row>
    <row r="240" spans="1:21" ht="15.45" customHeight="1" x14ac:dyDescent="0.3">
      <c r="A240" s="82" t="s">
        <v>32</v>
      </c>
      <c r="B240" s="91" t="s">
        <v>34</v>
      </c>
      <c r="C240" s="91" t="s">
        <v>100</v>
      </c>
      <c r="D240" s="55" t="s">
        <v>12</v>
      </c>
      <c r="E240" s="55" t="s">
        <v>66</v>
      </c>
      <c r="F240" s="66">
        <v>17787</v>
      </c>
      <c r="G240" s="66">
        <v>1570.4402</v>
      </c>
      <c r="H240" s="67">
        <v>2240.7087499999998</v>
      </c>
      <c r="I240" s="67">
        <v>2763.8939999999998</v>
      </c>
      <c r="J240" s="67">
        <v>2195.8615</v>
      </c>
      <c r="K240" s="67">
        <v>1522.8195499999999</v>
      </c>
      <c r="L240" s="67"/>
      <c r="M240" s="67"/>
      <c r="N240" s="67"/>
      <c r="O240" s="67"/>
      <c r="P240" s="67"/>
      <c r="Q240" s="67"/>
      <c r="R240" s="67"/>
      <c r="S240" s="67">
        <f t="shared" si="34"/>
        <v>10293.723999999998</v>
      </c>
      <c r="T240" s="67">
        <f t="shared" si="35"/>
        <v>7493.2760000000017</v>
      </c>
      <c r="U240" s="84">
        <f t="shared" si="36"/>
        <v>0.57872176308539935</v>
      </c>
    </row>
    <row r="241" spans="1:21" ht="15.45" customHeight="1" x14ac:dyDescent="0.3">
      <c r="A241" s="82" t="s">
        <v>32</v>
      </c>
      <c r="B241" s="91" t="s">
        <v>34</v>
      </c>
      <c r="C241" s="91" t="s">
        <v>100</v>
      </c>
      <c r="D241" s="55" t="s">
        <v>13</v>
      </c>
      <c r="E241" s="55" t="s">
        <v>67</v>
      </c>
      <c r="F241" s="66">
        <v>788392.60500000138</v>
      </c>
      <c r="G241" s="66">
        <v>85808.344299999939</v>
      </c>
      <c r="H241" s="67">
        <v>76095.71375000001</v>
      </c>
      <c r="I241" s="67">
        <v>77118.316799999913</v>
      </c>
      <c r="J241" s="67">
        <v>44522.458399999981</v>
      </c>
      <c r="K241" s="67">
        <v>51244.523399999998</v>
      </c>
      <c r="L241" s="67"/>
      <c r="M241" s="67"/>
      <c r="N241" s="67"/>
      <c r="O241" s="67"/>
      <c r="P241" s="67"/>
      <c r="Q241" s="67"/>
      <c r="R241" s="67"/>
      <c r="S241" s="67">
        <f t="shared" si="34"/>
        <v>334789.35664999986</v>
      </c>
      <c r="T241" s="67">
        <f t="shared" si="35"/>
        <v>453603.24835000152</v>
      </c>
      <c r="U241" s="84">
        <f t="shared" si="36"/>
        <v>0.4246480174049822</v>
      </c>
    </row>
    <row r="242" spans="1:21" ht="15.45" customHeight="1" x14ac:dyDescent="0.3">
      <c r="A242" s="82" t="s">
        <v>32</v>
      </c>
      <c r="B242" s="91" t="s">
        <v>34</v>
      </c>
      <c r="C242" s="91" t="s">
        <v>100</v>
      </c>
      <c r="D242" s="55" t="s">
        <v>14</v>
      </c>
      <c r="E242" s="55" t="s">
        <v>68</v>
      </c>
      <c r="F242" s="66">
        <v>805067.55000000121</v>
      </c>
      <c r="G242" s="66">
        <v>48915.879249999947</v>
      </c>
      <c r="H242" s="67">
        <v>64159.89929999991</v>
      </c>
      <c r="I242" s="67">
        <v>71487.464650000009</v>
      </c>
      <c r="J242" s="67">
        <v>93383.2837</v>
      </c>
      <c r="K242" s="67">
        <v>77108.715250000067</v>
      </c>
      <c r="L242" s="67"/>
      <c r="M242" s="67"/>
      <c r="N242" s="67"/>
      <c r="O242" s="67"/>
      <c r="P242" s="67"/>
      <c r="Q242" s="67"/>
      <c r="R242" s="67"/>
      <c r="S242" s="67">
        <f t="shared" si="34"/>
        <v>355055.24214999989</v>
      </c>
      <c r="T242" s="67">
        <f t="shared" si="35"/>
        <v>450012.30785000132</v>
      </c>
      <c r="U242" s="84">
        <f t="shared" si="36"/>
        <v>0.4410254048247248</v>
      </c>
    </row>
    <row r="243" spans="1:21" ht="15.45" customHeight="1" x14ac:dyDescent="0.3">
      <c r="A243" s="82" t="s">
        <v>32</v>
      </c>
      <c r="B243" s="91" t="s">
        <v>34</v>
      </c>
      <c r="C243" s="91" t="s">
        <v>100</v>
      </c>
      <c r="D243" s="55" t="s">
        <v>15</v>
      </c>
      <c r="E243" s="55" t="s">
        <v>69</v>
      </c>
      <c r="F243" s="66">
        <v>225154.99999999991</v>
      </c>
      <c r="G243" s="66">
        <v>4699.4013499999992</v>
      </c>
      <c r="H243" s="67">
        <v>9829.5225000000064</v>
      </c>
      <c r="I243" s="67">
        <v>15491.203</v>
      </c>
      <c r="J243" s="67">
        <v>15362.3428</v>
      </c>
      <c r="K243" s="67">
        <v>35772.68275</v>
      </c>
      <c r="L243" s="67"/>
      <c r="M243" s="67"/>
      <c r="N243" s="67"/>
      <c r="O243" s="67"/>
      <c r="P243" s="67"/>
      <c r="Q243" s="67"/>
      <c r="R243" s="67"/>
      <c r="S243" s="67">
        <f t="shared" si="34"/>
        <v>81155.152400000006</v>
      </c>
      <c r="T243" s="67">
        <f t="shared" si="35"/>
        <v>143999.84759999992</v>
      </c>
      <c r="U243" s="84">
        <f t="shared" si="36"/>
        <v>0.36044126224156708</v>
      </c>
    </row>
    <row r="244" spans="1:21" ht="15.45" customHeight="1" x14ac:dyDescent="0.3">
      <c r="A244" s="82" t="s">
        <v>32</v>
      </c>
      <c r="B244" s="91" t="s">
        <v>34</v>
      </c>
      <c r="C244" s="91" t="s">
        <v>100</v>
      </c>
      <c r="D244" s="55" t="s">
        <v>16</v>
      </c>
      <c r="E244" s="55" t="s">
        <v>70</v>
      </c>
      <c r="F244" s="66">
        <v>154778.01499999981</v>
      </c>
      <c r="G244" s="66">
        <v>10464.74135</v>
      </c>
      <c r="H244" s="67">
        <v>8578.0674000000017</v>
      </c>
      <c r="I244" s="67">
        <v>12784.8105</v>
      </c>
      <c r="J244" s="67">
        <v>7808.9536000000007</v>
      </c>
      <c r="K244" s="67">
        <v>11346.0921</v>
      </c>
      <c r="L244" s="67"/>
      <c r="M244" s="67"/>
      <c r="N244" s="67"/>
      <c r="O244" s="67"/>
      <c r="P244" s="67"/>
      <c r="Q244" s="67"/>
      <c r="R244" s="67"/>
      <c r="S244" s="67">
        <f t="shared" si="34"/>
        <v>50982.664950000006</v>
      </c>
      <c r="T244" s="67">
        <f t="shared" si="35"/>
        <v>103795.3500499998</v>
      </c>
      <c r="U244" s="84">
        <f t="shared" si="36"/>
        <v>0.32939216173563196</v>
      </c>
    </row>
    <row r="245" spans="1:21" ht="15.45" customHeight="1" x14ac:dyDescent="0.3">
      <c r="A245" s="82" t="s">
        <v>32</v>
      </c>
      <c r="B245" s="91" t="s">
        <v>34</v>
      </c>
      <c r="C245" s="91" t="s">
        <v>100</v>
      </c>
      <c r="D245" s="55" t="s">
        <v>17</v>
      </c>
      <c r="E245" s="55" t="s">
        <v>71</v>
      </c>
      <c r="F245" s="66">
        <v>512777.64999999938</v>
      </c>
      <c r="G245" s="66">
        <v>18496.1574</v>
      </c>
      <c r="H245" s="67">
        <v>24292.617300000002</v>
      </c>
      <c r="I245" s="67">
        <v>87355.889250000022</v>
      </c>
      <c r="J245" s="67">
        <v>28224.62720000001</v>
      </c>
      <c r="K245" s="67">
        <v>37492.153999999988</v>
      </c>
      <c r="L245" s="67"/>
      <c r="M245" s="67"/>
      <c r="N245" s="67"/>
      <c r="O245" s="67"/>
      <c r="P245" s="67"/>
      <c r="Q245" s="67"/>
      <c r="R245" s="67"/>
      <c r="S245" s="67">
        <f t="shared" si="34"/>
        <v>195861.44515000001</v>
      </c>
      <c r="T245" s="67">
        <f t="shared" si="35"/>
        <v>316916.2048499994</v>
      </c>
      <c r="U245" s="84">
        <f t="shared" si="36"/>
        <v>0.38196174335991484</v>
      </c>
    </row>
    <row r="246" spans="1:21" ht="15.45" customHeight="1" x14ac:dyDescent="0.3">
      <c r="A246" s="82" t="s">
        <v>32</v>
      </c>
      <c r="B246" s="91" t="s">
        <v>34</v>
      </c>
      <c r="C246" s="91" t="s">
        <v>100</v>
      </c>
      <c r="D246" s="55" t="s">
        <v>18</v>
      </c>
      <c r="E246" s="55" t="s">
        <v>72</v>
      </c>
      <c r="F246" s="66">
        <v>29588.650000000009</v>
      </c>
      <c r="G246" s="66">
        <v>2417.0965000000001</v>
      </c>
      <c r="H246" s="67">
        <v>1466.92525</v>
      </c>
      <c r="I246" s="67">
        <v>1514.9378999999999</v>
      </c>
      <c r="J246" s="67">
        <v>1377.2356500000001</v>
      </c>
      <c r="K246" s="67">
        <v>4616.4566000000004</v>
      </c>
      <c r="L246" s="67"/>
      <c r="M246" s="67"/>
      <c r="N246" s="67"/>
      <c r="O246" s="67"/>
      <c r="P246" s="67"/>
      <c r="Q246" s="67"/>
      <c r="R246" s="67"/>
      <c r="S246" s="67">
        <f t="shared" si="34"/>
        <v>11392.651900000001</v>
      </c>
      <c r="T246" s="67">
        <f t="shared" si="35"/>
        <v>18195.998100000008</v>
      </c>
      <c r="U246" s="84">
        <f t="shared" si="36"/>
        <v>0.38503452844249392</v>
      </c>
    </row>
    <row r="247" spans="1:21" ht="15.45" customHeight="1" x14ac:dyDescent="0.3">
      <c r="A247" s="82" t="s">
        <v>32</v>
      </c>
      <c r="B247" s="91" t="s">
        <v>34</v>
      </c>
      <c r="C247" s="91" t="s">
        <v>100</v>
      </c>
      <c r="D247" s="55" t="s">
        <v>19</v>
      </c>
      <c r="E247" s="55" t="s">
        <v>73</v>
      </c>
      <c r="F247" s="66">
        <v>389547.54999999888</v>
      </c>
      <c r="G247" s="66">
        <v>9573.9311500000022</v>
      </c>
      <c r="H247" s="67">
        <v>13077.786400000001</v>
      </c>
      <c r="I247" s="67">
        <v>14166.18665</v>
      </c>
      <c r="J247" s="67">
        <v>18442.232899999999</v>
      </c>
      <c r="K247" s="67">
        <v>40269.09914999998</v>
      </c>
      <c r="L247" s="67"/>
      <c r="M247" s="67"/>
      <c r="N247" s="67"/>
      <c r="O247" s="67"/>
      <c r="P247" s="67"/>
      <c r="Q247" s="67"/>
      <c r="R247" s="67"/>
      <c r="S247" s="67">
        <f t="shared" si="34"/>
        <v>95529.236249999987</v>
      </c>
      <c r="T247" s="67">
        <f t="shared" si="35"/>
        <v>294018.31374999892</v>
      </c>
      <c r="U247" s="84">
        <f t="shared" si="36"/>
        <v>0.24523125931609699</v>
      </c>
    </row>
    <row r="248" spans="1:21" ht="15.45" customHeight="1" x14ac:dyDescent="0.3">
      <c r="A248" s="82" t="s">
        <v>32</v>
      </c>
      <c r="B248" s="91" t="s">
        <v>34</v>
      </c>
      <c r="C248" s="91" t="s">
        <v>100</v>
      </c>
      <c r="D248" s="55" t="s">
        <v>20</v>
      </c>
      <c r="E248" s="55" t="s">
        <v>74</v>
      </c>
      <c r="F248" s="66">
        <v>46549.999999999993</v>
      </c>
      <c r="G248" s="66">
        <v>4843.6181500000012</v>
      </c>
      <c r="H248" s="67">
        <v>3033.4944500000001</v>
      </c>
      <c r="I248" s="67">
        <v>527.9455999999999</v>
      </c>
      <c r="J248" s="67">
        <v>374.82060000000001</v>
      </c>
      <c r="K248" s="67">
        <v>1097.2668000000001</v>
      </c>
      <c r="L248" s="67"/>
      <c r="M248" s="67"/>
      <c r="N248" s="67"/>
      <c r="O248" s="67"/>
      <c r="P248" s="67"/>
      <c r="Q248" s="67"/>
      <c r="R248" s="67"/>
      <c r="S248" s="67">
        <f t="shared" si="34"/>
        <v>9877.1456000000017</v>
      </c>
      <c r="T248" s="67">
        <f t="shared" si="35"/>
        <v>36672.854399999989</v>
      </c>
      <c r="U248" s="84">
        <f t="shared" si="36"/>
        <v>0.2121835789473685</v>
      </c>
    </row>
    <row r="249" spans="1:21" ht="15.45" customHeight="1" x14ac:dyDescent="0.3">
      <c r="A249" s="82" t="s">
        <v>32</v>
      </c>
      <c r="B249" s="91" t="s">
        <v>34</v>
      </c>
      <c r="C249" s="91" t="s">
        <v>100</v>
      </c>
      <c r="D249" s="55" t="s">
        <v>21</v>
      </c>
      <c r="E249" s="55" t="s">
        <v>75</v>
      </c>
      <c r="F249" s="66">
        <v>23520</v>
      </c>
      <c r="G249" s="66">
        <v>106.33</v>
      </c>
      <c r="H249" s="67">
        <v>3317.62095</v>
      </c>
      <c r="I249" s="67">
        <v>1104.35465</v>
      </c>
      <c r="J249" s="67">
        <v>10593.885749999999</v>
      </c>
      <c r="K249" s="67">
        <v>7299.2752</v>
      </c>
      <c r="L249" s="67"/>
      <c r="M249" s="67"/>
      <c r="N249" s="67"/>
      <c r="O249" s="67"/>
      <c r="P249" s="67"/>
      <c r="Q249" s="67"/>
      <c r="R249" s="67"/>
      <c r="S249" s="67">
        <f t="shared" si="34"/>
        <v>22421.466549999997</v>
      </c>
      <c r="T249" s="67">
        <f t="shared" si="35"/>
        <v>1098.5334500000026</v>
      </c>
      <c r="U249" s="84">
        <f t="shared" si="36"/>
        <v>0.9532936458333332</v>
      </c>
    </row>
    <row r="250" spans="1:21" ht="15.45" customHeight="1" x14ac:dyDescent="0.3">
      <c r="A250" s="82" t="s">
        <v>32</v>
      </c>
      <c r="B250" s="91" t="s">
        <v>34</v>
      </c>
      <c r="C250" s="91" t="s">
        <v>100</v>
      </c>
      <c r="D250" s="55" t="s">
        <v>22</v>
      </c>
      <c r="E250" s="55" t="s">
        <v>76</v>
      </c>
      <c r="F250" s="66">
        <v>31274.250000000018</v>
      </c>
      <c r="G250" s="66">
        <v>279.41759999999999</v>
      </c>
      <c r="H250" s="67">
        <v>15743.869049999999</v>
      </c>
      <c r="I250" s="67">
        <v>946.50605000000007</v>
      </c>
      <c r="J250" s="67">
        <v>918.78430000000003</v>
      </c>
      <c r="K250" s="67">
        <v>7365.4987000000019</v>
      </c>
      <c r="L250" s="67"/>
      <c r="M250" s="67"/>
      <c r="N250" s="67"/>
      <c r="O250" s="67"/>
      <c r="P250" s="67"/>
      <c r="Q250" s="67"/>
      <c r="R250" s="67"/>
      <c r="S250" s="67">
        <f t="shared" si="34"/>
        <v>25254.075700000001</v>
      </c>
      <c r="T250" s="67">
        <f t="shared" si="35"/>
        <v>6020.174300000017</v>
      </c>
      <c r="U250" s="84">
        <f t="shared" si="36"/>
        <v>0.80750379945162509</v>
      </c>
    </row>
    <row r="251" spans="1:21" ht="15.45" customHeight="1" x14ac:dyDescent="0.3">
      <c r="A251" s="82" t="s">
        <v>32</v>
      </c>
      <c r="B251" s="91" t="s">
        <v>34</v>
      </c>
      <c r="C251" s="91" t="s">
        <v>100</v>
      </c>
      <c r="D251" s="55" t="s">
        <v>23</v>
      </c>
      <c r="E251" s="55" t="s">
        <v>77</v>
      </c>
      <c r="F251" s="66">
        <v>8900.8499999999931</v>
      </c>
      <c r="G251" s="66">
        <v>147.27195</v>
      </c>
      <c r="H251" s="67">
        <v>139.66470000000001</v>
      </c>
      <c r="I251" s="67">
        <v>118.6045</v>
      </c>
      <c r="J251" s="67">
        <v>165.11775</v>
      </c>
      <c r="K251" s="67">
        <v>155.57499999999999</v>
      </c>
      <c r="L251" s="67"/>
      <c r="M251" s="67"/>
      <c r="N251" s="67"/>
      <c r="O251" s="67"/>
      <c r="P251" s="67"/>
      <c r="Q251" s="67"/>
      <c r="R251" s="67"/>
      <c r="S251" s="67">
        <f t="shared" si="34"/>
        <v>726.23389999999995</v>
      </c>
      <c r="T251" s="67">
        <f t="shared" si="35"/>
        <v>8174.6160999999929</v>
      </c>
      <c r="U251" s="84">
        <f t="shared" si="36"/>
        <v>8.1591522157996199E-2</v>
      </c>
    </row>
    <row r="252" spans="1:21" ht="15.45" customHeight="1" x14ac:dyDescent="0.3">
      <c r="A252" s="82" t="s">
        <v>32</v>
      </c>
      <c r="B252" s="91" t="s">
        <v>34</v>
      </c>
      <c r="C252" s="91" t="s">
        <v>100</v>
      </c>
      <c r="D252" s="55" t="s">
        <v>24</v>
      </c>
      <c r="E252" s="55" t="s">
        <v>78</v>
      </c>
      <c r="F252" s="66">
        <v>203594.50999999969</v>
      </c>
      <c r="G252" s="66">
        <v>8745.2382500000022</v>
      </c>
      <c r="H252" s="67">
        <v>10921.26455</v>
      </c>
      <c r="I252" s="67">
        <v>13685.192849999979</v>
      </c>
      <c r="J252" s="67">
        <v>10261.989149999999</v>
      </c>
      <c r="K252" s="67">
        <v>11590.75644999999</v>
      </c>
      <c r="L252" s="67"/>
      <c r="M252" s="67"/>
      <c r="N252" s="67"/>
      <c r="O252" s="67"/>
      <c r="P252" s="67"/>
      <c r="Q252" s="67"/>
      <c r="R252" s="67"/>
      <c r="S252" s="67">
        <f t="shared" si="34"/>
        <v>55204.441249999974</v>
      </c>
      <c r="T252" s="67">
        <f t="shared" si="35"/>
        <v>148390.06874999971</v>
      </c>
      <c r="U252" s="84">
        <f t="shared" si="36"/>
        <v>0.27114896786755233</v>
      </c>
    </row>
    <row r="253" spans="1:21" ht="15.45" customHeight="1" x14ac:dyDescent="0.3">
      <c r="A253" s="82" t="s">
        <v>32</v>
      </c>
      <c r="B253" s="91" t="s">
        <v>34</v>
      </c>
      <c r="C253" s="91" t="s">
        <v>100</v>
      </c>
      <c r="D253" s="55" t="s">
        <v>25</v>
      </c>
      <c r="E253" s="55" t="s">
        <v>79</v>
      </c>
      <c r="F253" s="66">
        <v>17461.149999999929</v>
      </c>
      <c r="G253" s="66">
        <v>747.96294999999998</v>
      </c>
      <c r="H253" s="67">
        <v>147.76685000000001</v>
      </c>
      <c r="I253" s="67">
        <v>231.78715</v>
      </c>
      <c r="J253" s="67">
        <v>4865.1805999999979</v>
      </c>
      <c r="K253" s="67">
        <v>185.19550000000001</v>
      </c>
      <c r="L253" s="67"/>
      <c r="M253" s="67"/>
      <c r="N253" s="67"/>
      <c r="O253" s="67"/>
      <c r="P253" s="67"/>
      <c r="Q253" s="67"/>
      <c r="R253" s="67"/>
      <c r="S253" s="67">
        <f t="shared" si="34"/>
        <v>6177.8930499999979</v>
      </c>
      <c r="T253" s="67">
        <f t="shared" si="35"/>
        <v>11283.25694999993</v>
      </c>
      <c r="U253" s="84">
        <f t="shared" si="36"/>
        <v>0.35380791356812258</v>
      </c>
    </row>
    <row r="255" spans="1:21" x14ac:dyDescent="0.3">
      <c r="F255" s="69"/>
      <c r="G255" s="69"/>
      <c r="H255" s="69"/>
      <c r="I255" s="69"/>
      <c r="J255" s="69"/>
      <c r="L255" s="61">
        <f t="shared" ref="L255:R255" si="40">SUBTOTAL(9,L9:L230)</f>
        <v>0</v>
      </c>
      <c r="M255" s="61">
        <f t="shared" si="40"/>
        <v>0</v>
      </c>
      <c r="N255" s="61">
        <f t="shared" si="40"/>
        <v>0</v>
      </c>
      <c r="O255" s="61">
        <f t="shared" si="40"/>
        <v>0</v>
      </c>
      <c r="P255" s="61">
        <f t="shared" si="40"/>
        <v>0</v>
      </c>
      <c r="Q255" s="61">
        <f t="shared" si="40"/>
        <v>0</v>
      </c>
      <c r="R255" s="61">
        <f t="shared" si="40"/>
        <v>0</v>
      </c>
      <c r="S255" s="69"/>
      <c r="T255" s="69"/>
    </row>
  </sheetData>
  <pageMargins left="0.7" right="0.7" top="0.75" bottom="0.75" header="0.3" footer="0.3"/>
  <pageSetup paperSize="9" orientation="portrait" r:id="rId1"/>
  <ignoredErrors>
    <ignoredError sqref="S231:S249 S9:S11 S40:S48 S91:S117 S119:S145 S147:S173 S175:S201 S203:S229 S51:S89 S15:S38 S12:S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2024-06-21T08:11:22Z</dcterms:modified>
  <dc:title>Lisa 1 - Kaitseliidu tegevustoetuse ja sihtfinatseerimise eelarve kasutamine (mai)</dc:title>
</cp:coreProperties>
</file>